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ueva Web\010501_Comercio_exterior\"/>
    </mc:Choice>
  </mc:AlternateContent>
  <bookViews>
    <workbookView xWindow="7665" yWindow="1320" windowWidth="7650" windowHeight="7845" tabRatio="427"/>
  </bookViews>
  <sheets>
    <sheet name="exportaciones_áreas" sheetId="2" r:id="rId1"/>
    <sheet name="Gráficos" sheetId="3" r:id="rId2"/>
  </sheets>
  <calcPr calcId="162913"/>
</workbook>
</file>

<file path=xl/calcChain.xml><?xml version="1.0" encoding="utf-8"?>
<calcChain xmlns="http://schemas.openxmlformats.org/spreadsheetml/2006/main">
  <c r="C425" i="2" l="1"/>
  <c r="I29" i="2"/>
  <c r="J29" i="2" s="1"/>
  <c r="K29" i="2" s="1"/>
  <c r="F29" i="2"/>
  <c r="G29" i="2" s="1"/>
  <c r="H29" i="2" s="1"/>
  <c r="C29" i="2" l="1"/>
  <c r="D29" i="2" s="1"/>
  <c r="E29" i="2" s="1"/>
  <c r="K425" i="2"/>
  <c r="J425" i="2"/>
  <c r="I425" i="2"/>
  <c r="H425" i="2"/>
  <c r="G425" i="2"/>
  <c r="F425" i="2"/>
  <c r="E425" i="2"/>
  <c r="D425" i="2"/>
  <c r="J423" i="2"/>
  <c r="K423" i="2"/>
  <c r="G423" i="2"/>
  <c r="H423" i="2"/>
  <c r="D423" i="2"/>
  <c r="E423" i="2"/>
  <c r="J422" i="2" l="1"/>
  <c r="K422" i="2"/>
  <c r="G422" i="2"/>
  <c r="H422" i="2"/>
  <c r="D422" i="2"/>
  <c r="E422" i="2"/>
  <c r="J421" i="2" l="1"/>
  <c r="K421" i="2"/>
  <c r="G421" i="2"/>
  <c r="H421" i="2"/>
  <c r="D421" i="2"/>
  <c r="E421" i="2"/>
  <c r="J420" i="2" l="1"/>
  <c r="K420" i="2"/>
  <c r="G420" i="2"/>
  <c r="H420" i="2"/>
  <c r="D420" i="2"/>
  <c r="E420" i="2"/>
  <c r="J419" i="2" l="1"/>
  <c r="K419" i="2"/>
  <c r="G419" i="2"/>
  <c r="H419" i="2"/>
  <c r="D419" i="2"/>
  <c r="E419" i="2"/>
  <c r="J418" i="2" l="1"/>
  <c r="K418" i="2"/>
  <c r="G418" i="2"/>
  <c r="H418" i="2"/>
  <c r="D418" i="2"/>
  <c r="E418" i="2"/>
  <c r="J417" i="2" l="1"/>
  <c r="K417" i="2"/>
  <c r="G417" i="2"/>
  <c r="H417" i="2"/>
  <c r="D417" i="2"/>
  <c r="E417" i="2"/>
  <c r="J416" i="2" l="1"/>
  <c r="K416" i="2"/>
  <c r="G416" i="2"/>
  <c r="H416" i="2"/>
  <c r="D416" i="2"/>
  <c r="E416" i="2"/>
  <c r="J415" i="2" l="1"/>
  <c r="K415" i="2"/>
  <c r="G415" i="2"/>
  <c r="H415" i="2"/>
  <c r="D415" i="2"/>
  <c r="E415" i="2"/>
  <c r="J414" i="2" l="1"/>
  <c r="K414" i="2"/>
  <c r="G414" i="2"/>
  <c r="H414" i="2"/>
  <c r="D414" i="2"/>
  <c r="E414" i="2"/>
  <c r="J413" i="2" l="1"/>
  <c r="K413" i="2"/>
  <c r="G413" i="2"/>
  <c r="H413" i="2"/>
  <c r="D413" i="2"/>
  <c r="E413" i="2"/>
  <c r="J412" i="2" l="1"/>
  <c r="K412" i="2"/>
  <c r="G412" i="2"/>
  <c r="H412" i="2"/>
  <c r="D412" i="2"/>
  <c r="E412" i="2"/>
  <c r="J411" i="2" l="1"/>
  <c r="K411" i="2"/>
  <c r="G411" i="2"/>
  <c r="H411" i="2"/>
  <c r="D411" i="2"/>
  <c r="E411" i="2"/>
  <c r="D410" i="2" l="1"/>
  <c r="E410" i="2"/>
  <c r="G410" i="2"/>
  <c r="H410" i="2"/>
  <c r="J410" i="2"/>
  <c r="K410" i="2"/>
  <c r="I28" i="2" l="1"/>
  <c r="F28" i="2"/>
  <c r="C28" i="2"/>
  <c r="J409" i="2" l="1"/>
  <c r="K409" i="2"/>
  <c r="G409" i="2"/>
  <c r="H409" i="2"/>
  <c r="D409" i="2"/>
  <c r="E409" i="2"/>
  <c r="J408" i="2" l="1"/>
  <c r="K408" i="2"/>
  <c r="G408" i="2"/>
  <c r="H408" i="2"/>
  <c r="D408" i="2"/>
  <c r="E408" i="2"/>
  <c r="J407" i="2" l="1"/>
  <c r="K407" i="2"/>
  <c r="G407" i="2"/>
  <c r="H407" i="2"/>
  <c r="D407" i="2"/>
  <c r="E407" i="2"/>
  <c r="J406" i="2" l="1"/>
  <c r="K406" i="2"/>
  <c r="G406" i="2"/>
  <c r="H406" i="2"/>
  <c r="D406" i="2"/>
  <c r="E406" i="2"/>
  <c r="J405" i="2" l="1"/>
  <c r="K405" i="2"/>
  <c r="G405" i="2"/>
  <c r="H405" i="2"/>
  <c r="D405" i="2"/>
  <c r="E405" i="2"/>
  <c r="J404" i="2" l="1"/>
  <c r="K404" i="2"/>
  <c r="G404" i="2"/>
  <c r="H404" i="2"/>
  <c r="D404" i="2"/>
  <c r="E404" i="2"/>
  <c r="J403" i="2" l="1"/>
  <c r="K403" i="2"/>
  <c r="G403" i="2"/>
  <c r="H403" i="2"/>
  <c r="D403" i="2"/>
  <c r="E403" i="2"/>
  <c r="J402" i="2" l="1"/>
  <c r="K402" i="2"/>
  <c r="G402" i="2"/>
  <c r="H402" i="2"/>
  <c r="E402" i="2"/>
  <c r="D402" i="2"/>
  <c r="J401" i="2" l="1"/>
  <c r="K401" i="2"/>
  <c r="G401" i="2"/>
  <c r="H401" i="2"/>
  <c r="D401" i="2"/>
  <c r="E401" i="2"/>
  <c r="J400" i="2" l="1"/>
  <c r="K400" i="2"/>
  <c r="G400" i="2"/>
  <c r="H400" i="2"/>
  <c r="D400" i="2"/>
  <c r="E400" i="2"/>
  <c r="J399" i="2" l="1"/>
  <c r="K399" i="2"/>
  <c r="G399" i="2"/>
  <c r="H399" i="2"/>
  <c r="D399" i="2"/>
  <c r="E399" i="2"/>
  <c r="I121" i="2" l="1"/>
  <c r="F121" i="2"/>
  <c r="C121" i="2"/>
  <c r="I27" i="2"/>
  <c r="J28" i="2" s="1"/>
  <c r="K28" i="2" s="1"/>
  <c r="F27" i="2"/>
  <c r="G28" i="2" s="1"/>
  <c r="H28" i="2" s="1"/>
  <c r="C27" i="2"/>
  <c r="D28" i="2" s="1"/>
  <c r="E28" i="2" s="1"/>
  <c r="J398" i="2"/>
  <c r="K398" i="2"/>
  <c r="G398" i="2"/>
  <c r="H398" i="2"/>
  <c r="D398" i="2"/>
  <c r="E398" i="2"/>
  <c r="J397" i="2" l="1"/>
  <c r="K397" i="2"/>
  <c r="G397" i="2"/>
  <c r="H397" i="2"/>
  <c r="D397" i="2" l="1"/>
  <c r="E397" i="2"/>
  <c r="J396" i="2" l="1"/>
  <c r="K396" i="2"/>
  <c r="G396" i="2"/>
  <c r="H396" i="2"/>
  <c r="D396" i="2"/>
  <c r="E396" i="2"/>
  <c r="J395" i="2" l="1"/>
  <c r="K395" i="2"/>
  <c r="G395" i="2"/>
  <c r="H395" i="2"/>
  <c r="D395" i="2"/>
  <c r="E395" i="2"/>
  <c r="I120" i="2" l="1"/>
  <c r="J121" i="2" s="1"/>
  <c r="F120" i="2"/>
  <c r="G121" i="2" s="1"/>
  <c r="C120" i="2"/>
  <c r="D121" i="2" s="1"/>
  <c r="J394" i="2"/>
  <c r="K394" i="2"/>
  <c r="G394" i="2"/>
  <c r="H394" i="2"/>
  <c r="D394" i="2"/>
  <c r="E394" i="2"/>
  <c r="J393" i="2" l="1"/>
  <c r="K393" i="2"/>
  <c r="G393" i="2"/>
  <c r="H393" i="2"/>
  <c r="E393" i="2"/>
  <c r="D393" i="2"/>
  <c r="I119" i="2" l="1"/>
  <c r="J120" i="2" s="1"/>
  <c r="F119" i="2"/>
  <c r="C119" i="2"/>
  <c r="D120" i="2" s="1"/>
  <c r="I118" i="2"/>
  <c r="F118" i="2"/>
  <c r="C118" i="2"/>
  <c r="I117" i="2"/>
  <c r="K121" i="2" s="1"/>
  <c r="F117" i="2"/>
  <c r="H121" i="2" s="1"/>
  <c r="C117" i="2"/>
  <c r="E121" i="2" s="1"/>
  <c r="I116" i="2"/>
  <c r="K120" i="2" s="1"/>
  <c r="F116" i="2"/>
  <c r="H120" i="2" s="1"/>
  <c r="C116" i="2"/>
  <c r="E120" i="2" s="1"/>
  <c r="J392" i="2"/>
  <c r="K392" i="2"/>
  <c r="G392" i="2"/>
  <c r="H392" i="2"/>
  <c r="D392" i="2"/>
  <c r="E392" i="2"/>
  <c r="J117" i="2" l="1"/>
  <c r="G118" i="2"/>
  <c r="G117" i="2"/>
  <c r="D117" i="2"/>
  <c r="D118" i="2"/>
  <c r="J119" i="2"/>
  <c r="G120" i="2"/>
  <c r="D119" i="2"/>
  <c r="J118" i="2"/>
  <c r="G119" i="2"/>
  <c r="J391" i="2"/>
  <c r="K391" i="2"/>
  <c r="G391" i="2"/>
  <c r="H391" i="2"/>
  <c r="D391" i="2"/>
  <c r="E391" i="2"/>
  <c r="J390" i="2" l="1"/>
  <c r="K390" i="2"/>
  <c r="H390" i="2"/>
  <c r="G390" i="2"/>
  <c r="E390" i="2"/>
  <c r="D390" i="2"/>
  <c r="J389" i="2" l="1"/>
  <c r="K389" i="2"/>
  <c r="G389" i="2"/>
  <c r="H389" i="2"/>
  <c r="D389" i="2"/>
  <c r="E389" i="2"/>
  <c r="J388" i="2" l="1"/>
  <c r="K388" i="2"/>
  <c r="G388" i="2"/>
  <c r="H388" i="2"/>
  <c r="D388" i="2"/>
  <c r="E388" i="2"/>
  <c r="J387" i="2" l="1"/>
  <c r="K387" i="2"/>
  <c r="G387" i="2"/>
  <c r="H387" i="2"/>
  <c r="D387" i="2"/>
  <c r="E387" i="2"/>
  <c r="J386" i="2" l="1"/>
  <c r="K386" i="2"/>
  <c r="G386" i="2"/>
  <c r="H386" i="2"/>
  <c r="D386" i="2"/>
  <c r="E386" i="2"/>
  <c r="I26" i="2" l="1"/>
  <c r="J27" i="2" s="1"/>
  <c r="K27" i="2" s="1"/>
  <c r="F26" i="2"/>
  <c r="G27" i="2" s="1"/>
  <c r="H27" i="2" s="1"/>
  <c r="C26" i="2"/>
  <c r="D27" i="2" s="1"/>
  <c r="E27" i="2" s="1"/>
  <c r="J385" i="2"/>
  <c r="G385" i="2"/>
  <c r="H385" i="2"/>
  <c r="D385" i="2"/>
  <c r="E385" i="2"/>
  <c r="J384" i="2" l="1"/>
  <c r="G384" i="2"/>
  <c r="H384" i="2"/>
  <c r="D384" i="2"/>
  <c r="E384" i="2"/>
  <c r="J383" i="2" l="1"/>
  <c r="G383" i="2"/>
  <c r="H383" i="2"/>
  <c r="D383" i="2"/>
  <c r="E383" i="2"/>
  <c r="J382" i="2" l="1"/>
  <c r="G382" i="2"/>
  <c r="H382" i="2"/>
  <c r="D382" i="2"/>
  <c r="E382" i="2"/>
  <c r="I115" i="2" l="1"/>
  <c r="K119" i="2" s="1"/>
  <c r="I114" i="2"/>
  <c r="K118" i="2" s="1"/>
  <c r="F115" i="2"/>
  <c r="H119" i="2" s="1"/>
  <c r="F114" i="2"/>
  <c r="H118" i="2" s="1"/>
  <c r="F113" i="2"/>
  <c r="H117" i="2" s="1"/>
  <c r="F112" i="2"/>
  <c r="F111" i="2"/>
  <c r="F110" i="2"/>
  <c r="F109" i="2"/>
  <c r="F108" i="2"/>
  <c r="F107" i="2"/>
  <c r="F106" i="2"/>
  <c r="C114" i="2"/>
  <c r="E118" i="2" s="1"/>
  <c r="C108" i="2"/>
  <c r="C115" i="2"/>
  <c r="E119" i="2" s="1"/>
  <c r="C113" i="2"/>
  <c r="E117" i="2" s="1"/>
  <c r="C112" i="2"/>
  <c r="C111" i="2"/>
  <c r="C110" i="2"/>
  <c r="C109" i="2"/>
  <c r="C107" i="2"/>
  <c r="C106" i="2"/>
  <c r="J381" i="2"/>
  <c r="G381" i="2"/>
  <c r="H381" i="2"/>
  <c r="D381" i="2"/>
  <c r="E381" i="2"/>
  <c r="D111" i="2" l="1"/>
  <c r="G107" i="2"/>
  <c r="H113" i="2"/>
  <c r="D114" i="2"/>
  <c r="H111" i="2"/>
  <c r="E110" i="2"/>
  <c r="G110" i="2"/>
  <c r="G111" i="2"/>
  <c r="D107" i="2"/>
  <c r="D112" i="2"/>
  <c r="D109" i="2"/>
  <c r="D113" i="2"/>
  <c r="G108" i="2"/>
  <c r="G112" i="2"/>
  <c r="E115" i="2"/>
  <c r="G109" i="2"/>
  <c r="G113" i="2"/>
  <c r="E112" i="2"/>
  <c r="D108" i="2"/>
  <c r="E113" i="2"/>
  <c r="E111" i="2"/>
  <c r="G114" i="2"/>
  <c r="H112" i="2"/>
  <c r="H110" i="2"/>
  <c r="D110" i="2"/>
  <c r="H115" i="2"/>
  <c r="G116" i="2"/>
  <c r="G115" i="2"/>
  <c r="J115" i="2"/>
  <c r="J116" i="2"/>
  <c r="D116" i="2"/>
  <c r="D115" i="2"/>
  <c r="E116" i="2"/>
  <c r="E114" i="2"/>
  <c r="H116" i="2"/>
  <c r="H114" i="2"/>
  <c r="J380" i="2"/>
  <c r="G380" i="2"/>
  <c r="H380" i="2"/>
  <c r="D380" i="2"/>
  <c r="E380" i="2"/>
  <c r="I159" i="2" l="1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K381" i="2" s="1"/>
  <c r="I370" i="2"/>
  <c r="K382" i="2" s="1"/>
  <c r="I371" i="2"/>
  <c r="I372" i="2"/>
  <c r="K384" i="2" s="1"/>
  <c r="I373" i="2"/>
  <c r="K385" i="2" s="1"/>
  <c r="J379" i="2"/>
  <c r="I158" i="2"/>
  <c r="G379" i="2"/>
  <c r="H379" i="2"/>
  <c r="D379" i="2"/>
  <c r="E379" i="2"/>
  <c r="I108" i="2" l="1"/>
  <c r="I110" i="2"/>
  <c r="I106" i="2"/>
  <c r="I111" i="2"/>
  <c r="I107" i="2"/>
  <c r="K380" i="2"/>
  <c r="I112" i="2"/>
  <c r="K383" i="2"/>
  <c r="I113" i="2"/>
  <c r="K117" i="2" s="1"/>
  <c r="I109" i="2"/>
  <c r="K379" i="2"/>
  <c r="J107" i="2" l="1"/>
  <c r="J109" i="2"/>
  <c r="J108" i="2"/>
  <c r="K111" i="2"/>
  <c r="J111" i="2"/>
  <c r="K115" i="2"/>
  <c r="J113" i="2"/>
  <c r="K113" i="2"/>
  <c r="J114" i="2"/>
  <c r="J112" i="2"/>
  <c r="K112" i="2"/>
  <c r="K116" i="2"/>
  <c r="J110" i="2"/>
  <c r="K110" i="2"/>
  <c r="K114" i="2"/>
  <c r="J378" i="2"/>
  <c r="K378" i="2"/>
  <c r="G378" i="2"/>
  <c r="H378" i="2"/>
  <c r="D378" i="2"/>
  <c r="E378" i="2"/>
  <c r="J377" i="2" l="1"/>
  <c r="K377" i="2"/>
  <c r="G377" i="2"/>
  <c r="H377" i="2"/>
  <c r="D377" i="2"/>
  <c r="E377" i="2"/>
  <c r="J376" i="2" l="1"/>
  <c r="K376" i="2"/>
  <c r="G376" i="2"/>
  <c r="H376" i="2"/>
  <c r="D376" i="2"/>
  <c r="E376" i="2"/>
  <c r="J375" i="2" l="1"/>
  <c r="K375" i="2"/>
  <c r="G375" i="2"/>
  <c r="H375" i="2"/>
  <c r="D375" i="2"/>
  <c r="E375" i="2"/>
  <c r="I25" i="2" l="1"/>
  <c r="J26" i="2" s="1"/>
  <c r="K26" i="2" s="1"/>
  <c r="F25" i="2"/>
  <c r="G26" i="2" s="1"/>
  <c r="H26" i="2" s="1"/>
  <c r="C25" i="2"/>
  <c r="D26" i="2" s="1"/>
  <c r="E26" i="2" s="1"/>
  <c r="J374" i="2"/>
  <c r="K374" i="2"/>
  <c r="G374" i="2"/>
  <c r="H374" i="2"/>
  <c r="D374" i="2"/>
  <c r="E374" i="2"/>
  <c r="J373" i="2" l="1"/>
  <c r="K373" i="2"/>
  <c r="G373" i="2"/>
  <c r="H373" i="2"/>
  <c r="D373" i="2"/>
  <c r="E373" i="2"/>
  <c r="J372" i="2" l="1"/>
  <c r="K372" i="2"/>
  <c r="G372" i="2"/>
  <c r="H372" i="2"/>
  <c r="D372" i="2"/>
  <c r="E372" i="2"/>
  <c r="J371" i="2" l="1"/>
  <c r="K371" i="2"/>
  <c r="G371" i="2"/>
  <c r="H371" i="2"/>
  <c r="D371" i="2"/>
  <c r="E371" i="2"/>
  <c r="J370" i="2" l="1"/>
  <c r="K370" i="2"/>
  <c r="G370" i="2"/>
  <c r="H370" i="2"/>
  <c r="D370" i="2"/>
  <c r="E370" i="2"/>
  <c r="J369" i="2" l="1"/>
  <c r="K369" i="2"/>
  <c r="G369" i="2"/>
  <c r="H369" i="2"/>
  <c r="D369" i="2"/>
  <c r="E369" i="2"/>
  <c r="J368" i="2" l="1"/>
  <c r="K368" i="2"/>
  <c r="G368" i="2"/>
  <c r="H368" i="2"/>
  <c r="D368" i="2"/>
  <c r="E368" i="2"/>
  <c r="J367" i="2" l="1"/>
  <c r="K367" i="2"/>
  <c r="G367" i="2"/>
  <c r="H367" i="2"/>
  <c r="D367" i="2"/>
  <c r="E367" i="2"/>
  <c r="J365" i="2" l="1"/>
  <c r="K365" i="2"/>
  <c r="J366" i="2"/>
  <c r="K366" i="2"/>
  <c r="G365" i="2"/>
  <c r="H365" i="2"/>
  <c r="G366" i="2"/>
  <c r="H366" i="2"/>
  <c r="D365" i="2"/>
  <c r="E365" i="2"/>
  <c r="D366" i="2"/>
  <c r="E366" i="2"/>
  <c r="J364" i="2"/>
  <c r="K364" i="2"/>
  <c r="G364" i="2"/>
  <c r="H364" i="2"/>
  <c r="D364" i="2"/>
  <c r="E364" i="2"/>
  <c r="J363" i="2"/>
  <c r="K363" i="2"/>
  <c r="G363" i="2"/>
  <c r="H363" i="2"/>
  <c r="E363" i="2"/>
  <c r="D363" i="2"/>
  <c r="I24" i="2"/>
  <c r="J25" i="2" s="1"/>
  <c r="K25" i="2" s="1"/>
  <c r="F24" i="2"/>
  <c r="G25" i="2" s="1"/>
  <c r="H25" i="2" s="1"/>
  <c r="C24" i="2"/>
  <c r="D25" i="2" s="1"/>
  <c r="E25" i="2" s="1"/>
  <c r="J362" i="2"/>
  <c r="K362" i="2"/>
  <c r="J361" i="2"/>
  <c r="K361" i="2"/>
  <c r="G361" i="2"/>
  <c r="H361" i="2"/>
  <c r="G362" i="2"/>
  <c r="H362" i="2"/>
  <c r="D361" i="2"/>
  <c r="E361" i="2"/>
  <c r="D362" i="2"/>
  <c r="E362" i="2"/>
  <c r="J360" i="2"/>
  <c r="K360" i="2"/>
  <c r="G360" i="2"/>
  <c r="H360" i="2"/>
  <c r="D360" i="2"/>
  <c r="E360" i="2"/>
  <c r="J359" i="2"/>
  <c r="K359" i="2"/>
  <c r="G359" i="2"/>
  <c r="H359" i="2"/>
  <c r="D359" i="2"/>
  <c r="E359" i="2"/>
  <c r="J357" i="2"/>
  <c r="K357" i="2"/>
  <c r="J358" i="2"/>
  <c r="K358" i="2"/>
  <c r="G357" i="2"/>
  <c r="H357" i="2"/>
  <c r="G358" i="2"/>
  <c r="H358" i="2"/>
  <c r="D357" i="2"/>
  <c r="E357" i="2"/>
  <c r="D358" i="2"/>
  <c r="E358" i="2"/>
  <c r="J356" i="2"/>
  <c r="K356" i="2"/>
  <c r="G356" i="2"/>
  <c r="H356" i="2"/>
  <c r="D356" i="2"/>
  <c r="E356" i="2"/>
  <c r="J355" i="2"/>
  <c r="K355" i="2"/>
  <c r="G355" i="2"/>
  <c r="H355" i="2"/>
  <c r="D355" i="2"/>
  <c r="E355" i="2"/>
  <c r="J351" i="2"/>
  <c r="K351" i="2"/>
  <c r="J352" i="2"/>
  <c r="K352" i="2"/>
  <c r="J353" i="2"/>
  <c r="K353" i="2"/>
  <c r="J354" i="2"/>
  <c r="K354" i="2"/>
  <c r="G351" i="2"/>
  <c r="H351" i="2"/>
  <c r="G352" i="2"/>
  <c r="H352" i="2"/>
  <c r="G353" i="2"/>
  <c r="H353" i="2"/>
  <c r="G354" i="2"/>
  <c r="H354" i="2"/>
  <c r="D352" i="2"/>
  <c r="E352" i="2"/>
  <c r="D353" i="2"/>
  <c r="E353" i="2"/>
  <c r="D354" i="2"/>
  <c r="E354" i="2"/>
  <c r="E351" i="2"/>
  <c r="D351" i="2"/>
  <c r="K350" i="2"/>
  <c r="J350" i="2"/>
  <c r="H350" i="2"/>
  <c r="G350" i="2"/>
  <c r="E350" i="2"/>
  <c r="D350" i="2"/>
  <c r="I23" i="2"/>
  <c r="F23" i="2"/>
  <c r="C23" i="2"/>
  <c r="I105" i="2"/>
  <c r="F105" i="2"/>
  <c r="C105" i="2"/>
  <c r="K349" i="2"/>
  <c r="J349" i="2"/>
  <c r="H349" i="2"/>
  <c r="G349" i="2"/>
  <c r="E349" i="2"/>
  <c r="D349" i="2"/>
  <c r="K348" i="2"/>
  <c r="J348" i="2"/>
  <c r="H348" i="2"/>
  <c r="G348" i="2"/>
  <c r="E348" i="2"/>
  <c r="D348" i="2"/>
  <c r="K347" i="2"/>
  <c r="J347" i="2"/>
  <c r="E347" i="2"/>
  <c r="E346" i="2"/>
  <c r="D347" i="2"/>
  <c r="H347" i="2"/>
  <c r="G347" i="2"/>
  <c r="F104" i="2"/>
  <c r="H108" i="2" s="1"/>
  <c r="I104" i="2"/>
  <c r="K108" i="2" s="1"/>
  <c r="C104" i="2"/>
  <c r="E108" i="2" s="1"/>
  <c r="K346" i="2"/>
  <c r="J346" i="2"/>
  <c r="D346" i="2"/>
  <c r="H346" i="2"/>
  <c r="G346" i="2"/>
  <c r="K345" i="2"/>
  <c r="J345" i="2"/>
  <c r="H345" i="2"/>
  <c r="G345" i="2"/>
  <c r="E345" i="2"/>
  <c r="D345" i="2"/>
  <c r="K344" i="2"/>
  <c r="J344" i="2"/>
  <c r="E344" i="2"/>
  <c r="D344" i="2"/>
  <c r="H344" i="2"/>
  <c r="G344" i="2"/>
  <c r="I103" i="2"/>
  <c r="K107" i="2" s="1"/>
  <c r="I102" i="2"/>
  <c r="K106" i="2" s="1"/>
  <c r="F103" i="2"/>
  <c r="H107" i="2" s="1"/>
  <c r="F102" i="2"/>
  <c r="H106" i="2" s="1"/>
  <c r="C103" i="2"/>
  <c r="E107" i="2" s="1"/>
  <c r="C102" i="2"/>
  <c r="E106" i="2" s="1"/>
  <c r="K343" i="2"/>
  <c r="J343" i="2"/>
  <c r="H343" i="2"/>
  <c r="G343" i="2"/>
  <c r="E343" i="2"/>
  <c r="D343" i="2"/>
  <c r="K342" i="2"/>
  <c r="J342" i="2"/>
  <c r="H342" i="2"/>
  <c r="G342" i="2"/>
  <c r="E342" i="2"/>
  <c r="D342" i="2"/>
  <c r="K341" i="2"/>
  <c r="J341" i="2"/>
  <c r="E341" i="2"/>
  <c r="D341" i="2"/>
  <c r="H341" i="2"/>
  <c r="G341" i="2"/>
  <c r="K340" i="2"/>
  <c r="J340" i="2"/>
  <c r="H340" i="2"/>
  <c r="G340" i="2"/>
  <c r="E340" i="2"/>
  <c r="D340" i="2"/>
  <c r="K339" i="2"/>
  <c r="J339" i="2"/>
  <c r="H339" i="2"/>
  <c r="G339" i="2"/>
  <c r="E339" i="2"/>
  <c r="D339" i="2"/>
  <c r="K338" i="2"/>
  <c r="J338" i="2"/>
  <c r="H338" i="2"/>
  <c r="G338" i="2"/>
  <c r="E338" i="2"/>
  <c r="D338" i="2"/>
  <c r="I22" i="2"/>
  <c r="F22" i="2"/>
  <c r="C22" i="2"/>
  <c r="I101" i="2"/>
  <c r="F101" i="2"/>
  <c r="C101" i="2"/>
  <c r="K337" i="2"/>
  <c r="J337" i="2"/>
  <c r="H337" i="2"/>
  <c r="G337" i="2"/>
  <c r="E337" i="2"/>
  <c r="D337" i="2"/>
  <c r="K336" i="2"/>
  <c r="J336" i="2"/>
  <c r="H336" i="2"/>
  <c r="G336" i="2"/>
  <c r="E336" i="2"/>
  <c r="D336" i="2"/>
  <c r="I100" i="2"/>
  <c r="F100" i="2"/>
  <c r="C100" i="2"/>
  <c r="K335" i="2"/>
  <c r="J335" i="2"/>
  <c r="H335" i="2"/>
  <c r="G335" i="2"/>
  <c r="E335" i="2"/>
  <c r="D335" i="2"/>
  <c r="K334" i="2"/>
  <c r="J334" i="2"/>
  <c r="H334" i="2"/>
  <c r="G334" i="2"/>
  <c r="E334" i="2"/>
  <c r="D334" i="2"/>
  <c r="K333" i="2"/>
  <c r="J333" i="2"/>
  <c r="H333" i="2"/>
  <c r="G333" i="2"/>
  <c r="E333" i="2"/>
  <c r="D333" i="2"/>
  <c r="K332" i="2"/>
  <c r="J332" i="2"/>
  <c r="H332" i="2"/>
  <c r="G332" i="2"/>
  <c r="E332" i="2"/>
  <c r="D332" i="2"/>
  <c r="I99" i="2"/>
  <c r="F99" i="2"/>
  <c r="C99" i="2"/>
  <c r="K331" i="2"/>
  <c r="J331" i="2"/>
  <c r="H331" i="2"/>
  <c r="G331" i="2"/>
  <c r="E331" i="2"/>
  <c r="D331" i="2"/>
  <c r="K330" i="2"/>
  <c r="J330" i="2"/>
  <c r="H330" i="2"/>
  <c r="G330" i="2"/>
  <c r="E330" i="2"/>
  <c r="D330" i="2"/>
  <c r="K329" i="2"/>
  <c r="J329" i="2"/>
  <c r="H329" i="2"/>
  <c r="G329" i="2"/>
  <c r="E329" i="2"/>
  <c r="D329" i="2"/>
  <c r="I98" i="2"/>
  <c r="F98" i="2"/>
  <c r="C98" i="2"/>
  <c r="K328" i="2"/>
  <c r="J328" i="2"/>
  <c r="H328" i="2"/>
  <c r="G328" i="2"/>
  <c r="E328" i="2"/>
  <c r="D328" i="2"/>
  <c r="K327" i="2"/>
  <c r="J327" i="2"/>
  <c r="H327" i="2"/>
  <c r="G327" i="2"/>
  <c r="E327" i="2"/>
  <c r="D327" i="2"/>
  <c r="K326" i="2"/>
  <c r="J326" i="2"/>
  <c r="H326" i="2"/>
  <c r="G326" i="2"/>
  <c r="E326" i="2"/>
  <c r="D326" i="2"/>
  <c r="I21" i="2"/>
  <c r="F21" i="2"/>
  <c r="C21" i="2"/>
  <c r="I20" i="2"/>
  <c r="F20" i="2"/>
  <c r="C20" i="2"/>
  <c r="I97" i="2"/>
  <c r="F97" i="2"/>
  <c r="C97" i="2"/>
  <c r="I93" i="2"/>
  <c r="I96" i="2"/>
  <c r="F93" i="2"/>
  <c r="F96" i="2"/>
  <c r="C93" i="2"/>
  <c r="C96" i="2"/>
  <c r="K325" i="2"/>
  <c r="J325" i="2"/>
  <c r="H325" i="2"/>
  <c r="G325" i="2"/>
  <c r="E325" i="2"/>
  <c r="D325" i="2"/>
  <c r="K324" i="2"/>
  <c r="J324" i="2"/>
  <c r="H324" i="2"/>
  <c r="G324" i="2"/>
  <c r="E324" i="2"/>
  <c r="D324" i="2"/>
  <c r="K323" i="2"/>
  <c r="J323" i="2"/>
  <c r="H323" i="2"/>
  <c r="G323" i="2"/>
  <c r="E323" i="2"/>
  <c r="D323" i="2"/>
  <c r="I92" i="2"/>
  <c r="I95" i="2"/>
  <c r="F92" i="2"/>
  <c r="F95" i="2"/>
  <c r="C92" i="2"/>
  <c r="C95" i="2"/>
  <c r="K322" i="2"/>
  <c r="J322" i="2"/>
  <c r="H322" i="2"/>
  <c r="G322" i="2"/>
  <c r="E322" i="2"/>
  <c r="D322" i="2"/>
  <c r="K321" i="2"/>
  <c r="J321" i="2"/>
  <c r="H321" i="2"/>
  <c r="G321" i="2"/>
  <c r="E321" i="2"/>
  <c r="D321" i="2"/>
  <c r="K320" i="2"/>
  <c r="J320" i="2"/>
  <c r="H320" i="2"/>
  <c r="G320" i="2"/>
  <c r="E320" i="2"/>
  <c r="D320" i="2"/>
  <c r="I91" i="2"/>
  <c r="I94" i="2"/>
  <c r="F91" i="2"/>
  <c r="F94" i="2"/>
  <c r="C91" i="2"/>
  <c r="C94" i="2"/>
  <c r="K319" i="2"/>
  <c r="J319" i="2"/>
  <c r="H319" i="2"/>
  <c r="G319" i="2"/>
  <c r="E319" i="2"/>
  <c r="D319" i="2"/>
  <c r="G318" i="2"/>
  <c r="H317" i="2"/>
  <c r="E315" i="2"/>
  <c r="D318" i="2"/>
  <c r="K317" i="2"/>
  <c r="J317" i="2"/>
  <c r="G317" i="2"/>
  <c r="E317" i="2"/>
  <c r="D317" i="2"/>
  <c r="K316" i="2"/>
  <c r="J316" i="2"/>
  <c r="H316" i="2"/>
  <c r="G316" i="2"/>
  <c r="E316" i="2"/>
  <c r="D316" i="2"/>
  <c r="K315" i="2"/>
  <c r="H315" i="2"/>
  <c r="K318" i="2"/>
  <c r="J309" i="2"/>
  <c r="H318" i="2"/>
  <c r="G307" i="2"/>
  <c r="H305" i="2"/>
  <c r="H308" i="2"/>
  <c r="G301" i="2"/>
  <c r="E318" i="2"/>
  <c r="C19" i="2"/>
  <c r="E311" i="2"/>
  <c r="C89" i="2"/>
  <c r="K313" i="2"/>
  <c r="J313" i="2"/>
  <c r="G313" i="2"/>
  <c r="E313" i="2"/>
  <c r="D313" i="2"/>
  <c r="J312" i="2"/>
  <c r="H312" i="2"/>
  <c r="G312" i="2"/>
  <c r="E312" i="2"/>
  <c r="D312" i="2"/>
  <c r="K311" i="2"/>
  <c r="J311" i="2"/>
  <c r="G311" i="2"/>
  <c r="D311" i="2"/>
  <c r="F88" i="2"/>
  <c r="H310" i="2"/>
  <c r="D310" i="2"/>
  <c r="K309" i="2"/>
  <c r="E309" i="2"/>
  <c r="D309" i="2"/>
  <c r="J308" i="2"/>
  <c r="G308" i="2"/>
  <c r="I87" i="2"/>
  <c r="K91" i="2" s="1"/>
  <c r="K307" i="2"/>
  <c r="E307" i="2"/>
  <c r="D307" i="2"/>
  <c r="H306" i="2"/>
  <c r="D306" i="2"/>
  <c r="K305" i="2"/>
  <c r="J305" i="2"/>
  <c r="G305" i="2"/>
  <c r="E305" i="2"/>
  <c r="D305" i="2"/>
  <c r="J304" i="2"/>
  <c r="H304" i="2"/>
  <c r="G304" i="2"/>
  <c r="E304" i="2"/>
  <c r="D304" i="2"/>
  <c r="K303" i="2"/>
  <c r="E303" i="2"/>
  <c r="K292" i="2"/>
  <c r="K294" i="2"/>
  <c r="H298" i="2"/>
  <c r="F85" i="2"/>
  <c r="F18" i="2"/>
  <c r="E281" i="2"/>
  <c r="E297" i="2"/>
  <c r="C85" i="2"/>
  <c r="E301" i="2"/>
  <c r="J301" i="2"/>
  <c r="H301" i="2"/>
  <c r="D301" i="2"/>
  <c r="H300" i="2"/>
  <c r="G300" i="2"/>
  <c r="D300" i="2"/>
  <c r="K299" i="2"/>
  <c r="J299" i="2"/>
  <c r="F84" i="2"/>
  <c r="C84" i="2"/>
  <c r="K298" i="2"/>
  <c r="J298" i="2"/>
  <c r="G298" i="2"/>
  <c r="H297" i="2"/>
  <c r="G297" i="2"/>
  <c r="D297" i="2"/>
  <c r="H296" i="2"/>
  <c r="E296" i="2"/>
  <c r="D296" i="2"/>
  <c r="K295" i="2"/>
  <c r="J295" i="2"/>
  <c r="G295" i="2"/>
  <c r="J294" i="2"/>
  <c r="G294" i="2"/>
  <c r="H293" i="2"/>
  <c r="G293" i="2"/>
  <c r="E293" i="2"/>
  <c r="D293" i="2"/>
  <c r="I82" i="2"/>
  <c r="H292" i="2"/>
  <c r="E292" i="2"/>
  <c r="D292" i="2"/>
  <c r="K291" i="2"/>
  <c r="J291" i="2"/>
  <c r="H291" i="2"/>
  <c r="K290" i="2"/>
  <c r="I78" i="2"/>
  <c r="K283" i="2"/>
  <c r="H280" i="2"/>
  <c r="H287" i="2"/>
  <c r="C17" i="2"/>
  <c r="D269" i="2"/>
  <c r="D270" i="2"/>
  <c r="E271" i="2"/>
  <c r="E272" i="2"/>
  <c r="E286" i="2"/>
  <c r="E287" i="2"/>
  <c r="E288" i="2"/>
  <c r="C81" i="2"/>
  <c r="G289" i="2"/>
  <c r="D289" i="2"/>
  <c r="J288" i="2"/>
  <c r="H288" i="2"/>
  <c r="K287" i="2"/>
  <c r="J287" i="2"/>
  <c r="I79" i="2"/>
  <c r="K286" i="2"/>
  <c r="G285" i="2"/>
  <c r="E285" i="2"/>
  <c r="D285" i="2"/>
  <c r="J284" i="2"/>
  <c r="H284" i="2"/>
  <c r="G284" i="2"/>
  <c r="E284" i="2"/>
  <c r="J283" i="2"/>
  <c r="H283" i="2"/>
  <c r="K282" i="2"/>
  <c r="D282" i="2"/>
  <c r="H281" i="2"/>
  <c r="G281" i="2"/>
  <c r="D281" i="2"/>
  <c r="F78" i="2"/>
  <c r="J280" i="2"/>
  <c r="G280" i="2"/>
  <c r="E280" i="2"/>
  <c r="K279" i="2"/>
  <c r="J279" i="2"/>
  <c r="H279" i="2"/>
  <c r="D279" i="2"/>
  <c r="K278" i="2"/>
  <c r="J278" i="2"/>
  <c r="G278" i="2"/>
  <c r="D278" i="2"/>
  <c r="K254" i="2"/>
  <c r="K258" i="2"/>
  <c r="K277" i="2"/>
  <c r="H266" i="2"/>
  <c r="H257" i="2"/>
  <c r="H270" i="2"/>
  <c r="H273" i="2"/>
  <c r="G262" i="2"/>
  <c r="D255" i="2"/>
  <c r="E269" i="2"/>
  <c r="E258" i="2"/>
  <c r="D262" i="2"/>
  <c r="D263" i="2"/>
  <c r="D264" i="2"/>
  <c r="E277" i="2"/>
  <c r="I77" i="2"/>
  <c r="I76" i="2"/>
  <c r="G277" i="2"/>
  <c r="D277" i="2"/>
  <c r="G276" i="2"/>
  <c r="D276" i="2"/>
  <c r="J275" i="2"/>
  <c r="H275" i="2"/>
  <c r="E275" i="2"/>
  <c r="K274" i="2"/>
  <c r="J274" i="2"/>
  <c r="H274" i="2"/>
  <c r="E274" i="2"/>
  <c r="K273" i="2"/>
  <c r="D273" i="2"/>
  <c r="K272" i="2"/>
  <c r="G272" i="2"/>
  <c r="D272" i="2"/>
  <c r="F75" i="2"/>
  <c r="C75" i="2"/>
  <c r="J271" i="2"/>
  <c r="H271" i="2"/>
  <c r="G271" i="2"/>
  <c r="D271" i="2"/>
  <c r="K270" i="2"/>
  <c r="J270" i="2"/>
  <c r="G270" i="2"/>
  <c r="K269" i="2"/>
  <c r="G269" i="2"/>
  <c r="F74" i="2"/>
  <c r="C74" i="2"/>
  <c r="J268" i="2"/>
  <c r="H268" i="2"/>
  <c r="G268" i="2"/>
  <c r="E268" i="2"/>
  <c r="J267" i="2"/>
  <c r="H267" i="2"/>
  <c r="G267" i="2"/>
  <c r="D267" i="2"/>
  <c r="K266" i="2"/>
  <c r="J266" i="2"/>
  <c r="G266" i="2"/>
  <c r="E266" i="2"/>
  <c r="D266" i="2"/>
  <c r="J243" i="2"/>
  <c r="K244" i="2"/>
  <c r="I71" i="2"/>
  <c r="J247" i="2"/>
  <c r="K248" i="2"/>
  <c r="K264" i="2"/>
  <c r="H244" i="2"/>
  <c r="H245" i="2"/>
  <c r="H259" i="2"/>
  <c r="H248" i="2"/>
  <c r="H250" i="2"/>
  <c r="H265" i="2"/>
  <c r="C71" i="2"/>
  <c r="D247" i="2"/>
  <c r="D250" i="2"/>
  <c r="C73" i="2"/>
  <c r="C69" i="2"/>
  <c r="J265" i="2"/>
  <c r="G265" i="2"/>
  <c r="J264" i="2"/>
  <c r="G264" i="2"/>
  <c r="J263" i="2"/>
  <c r="H263" i="2"/>
  <c r="G263" i="2"/>
  <c r="E254" i="2"/>
  <c r="G254" i="2"/>
  <c r="H254" i="2"/>
  <c r="K262" i="2"/>
  <c r="J262" i="2"/>
  <c r="H262" i="2"/>
  <c r="E262" i="2"/>
  <c r="F71" i="2"/>
  <c r="J261" i="2"/>
  <c r="H261" i="2"/>
  <c r="E261" i="2"/>
  <c r="K260" i="2"/>
  <c r="J260" i="2"/>
  <c r="G260" i="2"/>
  <c r="E260" i="2"/>
  <c r="D260" i="2"/>
  <c r="K259" i="2"/>
  <c r="G259" i="2"/>
  <c r="E259" i="2"/>
  <c r="D259" i="2"/>
  <c r="J258" i="2"/>
  <c r="H258" i="2"/>
  <c r="G258" i="2"/>
  <c r="D258" i="2"/>
  <c r="K257" i="2"/>
  <c r="J257" i="2"/>
  <c r="G257" i="2"/>
  <c r="E257" i="2"/>
  <c r="K256" i="2"/>
  <c r="J256" i="2"/>
  <c r="H256" i="2"/>
  <c r="G256" i="2"/>
  <c r="E256" i="2"/>
  <c r="D256" i="2"/>
  <c r="K255" i="2"/>
  <c r="H255" i="2"/>
  <c r="G255" i="2"/>
  <c r="I14" i="2"/>
  <c r="F14" i="2"/>
  <c r="C14" i="2"/>
  <c r="I69" i="2"/>
  <c r="I68" i="2"/>
  <c r="I67" i="2"/>
  <c r="F69" i="2"/>
  <c r="F68" i="2"/>
  <c r="F64" i="2"/>
  <c r="C68" i="2"/>
  <c r="C67" i="2"/>
  <c r="H253" i="2"/>
  <c r="K252" i="2"/>
  <c r="J252" i="2"/>
  <c r="G252" i="2"/>
  <c r="J251" i="2"/>
  <c r="H251" i="2"/>
  <c r="G251" i="2"/>
  <c r="K250" i="2"/>
  <c r="J250" i="2"/>
  <c r="G250" i="2"/>
  <c r="E250" i="2"/>
  <c r="J249" i="2"/>
  <c r="H249" i="2"/>
  <c r="D249" i="2"/>
  <c r="J248" i="2"/>
  <c r="E248" i="2"/>
  <c r="D248" i="2"/>
  <c r="F67" i="2"/>
  <c r="F66" i="2"/>
  <c r="K247" i="2"/>
  <c r="K246" i="2"/>
  <c r="H246" i="2"/>
  <c r="E246" i="2"/>
  <c r="E245" i="2"/>
  <c r="I66" i="2"/>
  <c r="F62" i="2"/>
  <c r="C66" i="2"/>
  <c r="J244" i="2"/>
  <c r="G244" i="2"/>
  <c r="E244" i="2"/>
  <c r="H243" i="2"/>
  <c r="G243" i="2"/>
  <c r="K242" i="2"/>
  <c r="J242" i="2"/>
  <c r="G242" i="2"/>
  <c r="D242" i="2"/>
  <c r="I13" i="2"/>
  <c r="F13" i="2"/>
  <c r="C13" i="2"/>
  <c r="I65" i="2"/>
  <c r="I64" i="2"/>
  <c r="F65" i="2"/>
  <c r="G65" i="2" s="1"/>
  <c r="C65" i="2"/>
  <c r="C64" i="2"/>
  <c r="K241" i="2"/>
  <c r="J241" i="2"/>
  <c r="H241" i="2"/>
  <c r="G241" i="2"/>
  <c r="E241" i="2"/>
  <c r="D241" i="2"/>
  <c r="K240" i="2"/>
  <c r="J240" i="2"/>
  <c r="H240" i="2"/>
  <c r="G240" i="2"/>
  <c r="E240" i="2"/>
  <c r="D240" i="2"/>
  <c r="K239" i="2"/>
  <c r="J239" i="2"/>
  <c r="H239" i="2"/>
  <c r="G239" i="2"/>
  <c r="E239" i="2"/>
  <c r="D239" i="2"/>
  <c r="K238" i="2"/>
  <c r="J238" i="2"/>
  <c r="H238" i="2"/>
  <c r="G238" i="2"/>
  <c r="E238" i="2"/>
  <c r="D238" i="2"/>
  <c r="K237" i="2"/>
  <c r="J237" i="2"/>
  <c r="H237" i="2"/>
  <c r="G237" i="2"/>
  <c r="E237" i="2"/>
  <c r="D237" i="2"/>
  <c r="K236" i="2"/>
  <c r="J236" i="2"/>
  <c r="H236" i="2"/>
  <c r="G236" i="2"/>
  <c r="E236" i="2"/>
  <c r="D236" i="2"/>
  <c r="I63" i="2"/>
  <c r="F63" i="2"/>
  <c r="G63" i="2" s="1"/>
  <c r="C63" i="2"/>
  <c r="K235" i="2"/>
  <c r="J235" i="2"/>
  <c r="H235" i="2"/>
  <c r="G235" i="2"/>
  <c r="E235" i="2"/>
  <c r="D235" i="2"/>
  <c r="K234" i="2"/>
  <c r="J234" i="2"/>
  <c r="H234" i="2"/>
  <c r="G234" i="2"/>
  <c r="E234" i="2"/>
  <c r="D234" i="2"/>
  <c r="K233" i="2"/>
  <c r="J233" i="2"/>
  <c r="H233" i="2"/>
  <c r="G233" i="2"/>
  <c r="E233" i="2"/>
  <c r="D233" i="2"/>
  <c r="I62" i="2"/>
  <c r="C62" i="2"/>
  <c r="C61" i="2"/>
  <c r="K232" i="2"/>
  <c r="J232" i="2"/>
  <c r="H232" i="2"/>
  <c r="G232" i="2"/>
  <c r="E232" i="2"/>
  <c r="D232" i="2"/>
  <c r="I61" i="2"/>
  <c r="I57" i="2"/>
  <c r="I60" i="2"/>
  <c r="I59" i="2"/>
  <c r="I55" i="2"/>
  <c r="I58" i="2"/>
  <c r="K62" i="2" s="1"/>
  <c r="I56" i="2"/>
  <c r="I54" i="2"/>
  <c r="I53" i="2"/>
  <c r="I49" i="2"/>
  <c r="I52" i="2"/>
  <c r="I51" i="2"/>
  <c r="I47" i="2"/>
  <c r="I50" i="2"/>
  <c r="J50" i="2" s="1"/>
  <c r="I48" i="2"/>
  <c r="I46" i="2"/>
  <c r="I45" i="2"/>
  <c r="I41" i="2"/>
  <c r="I44" i="2"/>
  <c r="I43" i="2"/>
  <c r="I39" i="2"/>
  <c r="I42" i="2"/>
  <c r="I40" i="2"/>
  <c r="I38" i="2"/>
  <c r="I37" i="2"/>
  <c r="I36" i="2"/>
  <c r="K36" i="2" s="1"/>
  <c r="I35" i="2"/>
  <c r="I34" i="2"/>
  <c r="J34" i="2" s="1"/>
  <c r="F61" i="2"/>
  <c r="F60" i="2"/>
  <c r="F59" i="2"/>
  <c r="F58" i="2"/>
  <c r="F57" i="2"/>
  <c r="F56" i="2"/>
  <c r="F55" i="2"/>
  <c r="F51" i="2"/>
  <c r="F54" i="2"/>
  <c r="F53" i="2"/>
  <c r="F52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H36" i="2" s="1"/>
  <c r="F35" i="2"/>
  <c r="H35" i="2" s="1"/>
  <c r="F34" i="2"/>
  <c r="H34" i="2" s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E47" i="2" s="1"/>
  <c r="C42" i="2"/>
  <c r="C41" i="2"/>
  <c r="E45" i="2" s="1"/>
  <c r="C40" i="2"/>
  <c r="C39" i="2"/>
  <c r="C38" i="2"/>
  <c r="C37" i="2"/>
  <c r="E37" i="2" s="1"/>
  <c r="C36" i="2"/>
  <c r="E36" i="2" s="1"/>
  <c r="C35" i="2"/>
  <c r="C34" i="2"/>
  <c r="D34" i="2" s="1"/>
  <c r="C10" i="2"/>
  <c r="C9" i="2"/>
  <c r="C8" i="2"/>
  <c r="C7" i="2"/>
  <c r="C6" i="2"/>
  <c r="E6" i="2" s="1"/>
  <c r="K231" i="2"/>
  <c r="J231" i="2"/>
  <c r="H231" i="2"/>
  <c r="G231" i="2"/>
  <c r="E231" i="2"/>
  <c r="D231" i="2"/>
  <c r="K230" i="2"/>
  <c r="J230" i="2"/>
  <c r="H230" i="2"/>
  <c r="G230" i="2"/>
  <c r="E230" i="2"/>
  <c r="D230" i="2"/>
  <c r="I12" i="2"/>
  <c r="F12" i="2"/>
  <c r="F11" i="2"/>
  <c r="C12" i="2"/>
  <c r="K229" i="2"/>
  <c r="J229" i="2"/>
  <c r="H229" i="2"/>
  <c r="G229" i="2"/>
  <c r="E229" i="2"/>
  <c r="D229" i="2"/>
  <c r="K228" i="2"/>
  <c r="J228" i="2"/>
  <c r="H228" i="2"/>
  <c r="G228" i="2"/>
  <c r="E228" i="2"/>
  <c r="D228" i="2"/>
  <c r="K227" i="2"/>
  <c r="J227" i="2"/>
  <c r="H227" i="2"/>
  <c r="G227" i="2"/>
  <c r="E227" i="2"/>
  <c r="D227" i="2"/>
  <c r="C60" i="2"/>
  <c r="K226" i="2"/>
  <c r="J226" i="2"/>
  <c r="H226" i="2"/>
  <c r="G226" i="2"/>
  <c r="E226" i="2"/>
  <c r="D226" i="2"/>
  <c r="K225" i="2"/>
  <c r="J225" i="2"/>
  <c r="H225" i="2"/>
  <c r="G225" i="2"/>
  <c r="E225" i="2"/>
  <c r="D225" i="2"/>
  <c r="K224" i="2"/>
  <c r="J224" i="2"/>
  <c r="H224" i="2"/>
  <c r="G224" i="2"/>
  <c r="E224" i="2"/>
  <c r="D224" i="2"/>
  <c r="K223" i="2"/>
  <c r="J223" i="2"/>
  <c r="H223" i="2"/>
  <c r="G223" i="2"/>
  <c r="E223" i="2"/>
  <c r="D223" i="2"/>
  <c r="C59" i="2"/>
  <c r="K222" i="2"/>
  <c r="J222" i="2"/>
  <c r="H222" i="2"/>
  <c r="G222" i="2"/>
  <c r="E222" i="2"/>
  <c r="D222" i="2"/>
  <c r="K221" i="2"/>
  <c r="J221" i="2"/>
  <c r="H221" i="2"/>
  <c r="G221" i="2"/>
  <c r="E221" i="2"/>
  <c r="D221" i="2"/>
  <c r="K220" i="2"/>
  <c r="J220" i="2"/>
  <c r="H220" i="2"/>
  <c r="G220" i="2"/>
  <c r="E220" i="2"/>
  <c r="D220" i="2"/>
  <c r="C58" i="2"/>
  <c r="K219" i="2"/>
  <c r="J219" i="2"/>
  <c r="H219" i="2"/>
  <c r="G219" i="2"/>
  <c r="E219" i="2"/>
  <c r="D219" i="2"/>
  <c r="K218" i="2"/>
  <c r="J218" i="2"/>
  <c r="H218" i="2"/>
  <c r="G218" i="2"/>
  <c r="E218" i="2"/>
  <c r="D218" i="2"/>
  <c r="K217" i="2"/>
  <c r="J217" i="2"/>
  <c r="H217" i="2"/>
  <c r="G217" i="2"/>
  <c r="E217" i="2"/>
  <c r="D217" i="2"/>
  <c r="I11" i="2"/>
  <c r="F10" i="2"/>
  <c r="C11" i="2"/>
  <c r="C57" i="2"/>
  <c r="D57" i="2" s="1"/>
  <c r="K216" i="2"/>
  <c r="J216" i="2"/>
  <c r="H216" i="2"/>
  <c r="G216" i="2"/>
  <c r="E216" i="2"/>
  <c r="D216" i="2"/>
  <c r="K215" i="2"/>
  <c r="J215" i="2"/>
  <c r="H215" i="2"/>
  <c r="G215" i="2"/>
  <c r="E215" i="2"/>
  <c r="D215" i="2"/>
  <c r="K214" i="2"/>
  <c r="J214" i="2"/>
  <c r="H214" i="2"/>
  <c r="G214" i="2"/>
  <c r="E214" i="2"/>
  <c r="D214" i="2"/>
  <c r="K213" i="2"/>
  <c r="J213" i="2"/>
  <c r="H213" i="2"/>
  <c r="G213" i="2"/>
  <c r="E213" i="2"/>
  <c r="D213" i="2"/>
  <c r="K212" i="2"/>
  <c r="J212" i="2"/>
  <c r="H212" i="2"/>
  <c r="G212" i="2"/>
  <c r="E212" i="2"/>
  <c r="D212" i="2"/>
  <c r="K211" i="2"/>
  <c r="J211" i="2"/>
  <c r="H211" i="2"/>
  <c r="G211" i="2"/>
  <c r="E211" i="2"/>
  <c r="D211" i="2"/>
  <c r="K210" i="2"/>
  <c r="J210" i="2"/>
  <c r="H210" i="2"/>
  <c r="G210" i="2"/>
  <c r="E210" i="2"/>
  <c r="D210" i="2"/>
  <c r="K209" i="2"/>
  <c r="J209" i="2"/>
  <c r="H209" i="2"/>
  <c r="G209" i="2"/>
  <c r="E209" i="2"/>
  <c r="D209" i="2"/>
  <c r="K208" i="2"/>
  <c r="J208" i="2"/>
  <c r="H208" i="2"/>
  <c r="G208" i="2"/>
  <c r="E208" i="2"/>
  <c r="D208" i="2"/>
  <c r="K207" i="2"/>
  <c r="J207" i="2"/>
  <c r="H207" i="2"/>
  <c r="G207" i="2"/>
  <c r="E207" i="2"/>
  <c r="D207" i="2"/>
  <c r="K206" i="2"/>
  <c r="J206" i="2"/>
  <c r="H206" i="2"/>
  <c r="G206" i="2"/>
  <c r="E206" i="2"/>
  <c r="D206" i="2"/>
  <c r="I10" i="2"/>
  <c r="I9" i="2"/>
  <c r="K205" i="2"/>
  <c r="J205" i="2"/>
  <c r="H205" i="2"/>
  <c r="G205" i="2"/>
  <c r="E205" i="2"/>
  <c r="D205" i="2"/>
  <c r="K204" i="2"/>
  <c r="J204" i="2"/>
  <c r="H204" i="2"/>
  <c r="G204" i="2"/>
  <c r="E204" i="2"/>
  <c r="D204" i="2"/>
  <c r="K203" i="2"/>
  <c r="J203" i="2"/>
  <c r="H203" i="2"/>
  <c r="G203" i="2"/>
  <c r="E203" i="2"/>
  <c r="D203" i="2"/>
  <c r="K202" i="2"/>
  <c r="J202" i="2"/>
  <c r="H202" i="2"/>
  <c r="G202" i="2"/>
  <c r="E202" i="2"/>
  <c r="D202" i="2"/>
  <c r="K201" i="2"/>
  <c r="J201" i="2"/>
  <c r="H201" i="2"/>
  <c r="G201" i="2"/>
  <c r="E201" i="2"/>
  <c r="D201" i="2"/>
  <c r="K200" i="2"/>
  <c r="J200" i="2"/>
  <c r="H200" i="2"/>
  <c r="G200" i="2"/>
  <c r="E200" i="2"/>
  <c r="D200" i="2"/>
  <c r="K199" i="2"/>
  <c r="J199" i="2"/>
  <c r="H199" i="2"/>
  <c r="G199" i="2"/>
  <c r="E199" i="2"/>
  <c r="D199" i="2"/>
  <c r="K198" i="2"/>
  <c r="J198" i="2"/>
  <c r="H198" i="2"/>
  <c r="G198" i="2"/>
  <c r="E198" i="2"/>
  <c r="D198" i="2"/>
  <c r="K197" i="2"/>
  <c r="J197" i="2"/>
  <c r="H197" i="2"/>
  <c r="G197" i="2"/>
  <c r="E197" i="2"/>
  <c r="D197" i="2"/>
  <c r="K196" i="2"/>
  <c r="J196" i="2"/>
  <c r="H196" i="2"/>
  <c r="G196" i="2"/>
  <c r="E196" i="2"/>
  <c r="D196" i="2"/>
  <c r="K195" i="2"/>
  <c r="J195" i="2"/>
  <c r="H195" i="2"/>
  <c r="G195" i="2"/>
  <c r="E195" i="2"/>
  <c r="D195" i="2"/>
  <c r="K194" i="2"/>
  <c r="J194" i="2"/>
  <c r="H194" i="2"/>
  <c r="G194" i="2"/>
  <c r="E194" i="2"/>
  <c r="D194" i="2"/>
  <c r="F9" i="2"/>
  <c r="K193" i="2"/>
  <c r="J193" i="2"/>
  <c r="H193" i="2"/>
  <c r="G193" i="2"/>
  <c r="E193" i="2"/>
  <c r="D193" i="2"/>
  <c r="K192" i="2"/>
  <c r="J192" i="2"/>
  <c r="H192" i="2"/>
  <c r="G192" i="2"/>
  <c r="E192" i="2"/>
  <c r="D192" i="2"/>
  <c r="K191" i="2"/>
  <c r="J191" i="2"/>
  <c r="H191" i="2"/>
  <c r="G191" i="2"/>
  <c r="E191" i="2"/>
  <c r="D191" i="2"/>
  <c r="K190" i="2"/>
  <c r="J190" i="2"/>
  <c r="K189" i="2"/>
  <c r="J189" i="2"/>
  <c r="H190" i="2"/>
  <c r="G190" i="2"/>
  <c r="H189" i="2"/>
  <c r="G189" i="2"/>
  <c r="E190" i="2"/>
  <c r="D190" i="2"/>
  <c r="E189" i="2"/>
  <c r="D189" i="2"/>
  <c r="I8" i="2"/>
  <c r="F8" i="2"/>
  <c r="F7" i="2"/>
  <c r="K188" i="2"/>
  <c r="J188" i="2"/>
  <c r="K187" i="2"/>
  <c r="J187" i="2"/>
  <c r="K186" i="2"/>
  <c r="J186" i="2"/>
  <c r="H188" i="2"/>
  <c r="G188" i="2"/>
  <c r="H187" i="2"/>
  <c r="G187" i="2"/>
  <c r="H186" i="2"/>
  <c r="G186" i="2"/>
  <c r="E188" i="2"/>
  <c r="D188" i="2"/>
  <c r="E187" i="2"/>
  <c r="D187" i="2"/>
  <c r="E186" i="2"/>
  <c r="D186" i="2"/>
  <c r="K185" i="2"/>
  <c r="J185" i="2"/>
  <c r="H185" i="2"/>
  <c r="G185" i="2"/>
  <c r="E185" i="2"/>
  <c r="D185" i="2"/>
  <c r="K184" i="2"/>
  <c r="J184" i="2"/>
  <c r="K183" i="2"/>
  <c r="J183" i="2"/>
  <c r="K182" i="2"/>
  <c r="J182" i="2"/>
  <c r="H184" i="2"/>
  <c r="G184" i="2"/>
  <c r="H183" i="2"/>
  <c r="G183" i="2"/>
  <c r="H182" i="2"/>
  <c r="G182" i="2"/>
  <c r="E184" i="2"/>
  <c r="D184" i="2"/>
  <c r="E183" i="2"/>
  <c r="D183" i="2"/>
  <c r="E182" i="2"/>
  <c r="D182" i="2"/>
  <c r="J179" i="2"/>
  <c r="K179" i="2"/>
  <c r="J180" i="2"/>
  <c r="K180" i="2"/>
  <c r="J181" i="2"/>
  <c r="K181" i="2"/>
  <c r="H181" i="2"/>
  <c r="G181" i="2"/>
  <c r="E180" i="2"/>
  <c r="E181" i="2"/>
  <c r="D179" i="2"/>
  <c r="D180" i="2"/>
  <c r="D181" i="2"/>
  <c r="G179" i="2"/>
  <c r="H179" i="2"/>
  <c r="G180" i="2"/>
  <c r="H180" i="2"/>
  <c r="E179" i="2"/>
  <c r="J178" i="2"/>
  <c r="K178" i="2"/>
  <c r="G178" i="2"/>
  <c r="H178" i="2"/>
  <c r="D178" i="2"/>
  <c r="E178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J175" i="2"/>
  <c r="K175" i="2"/>
  <c r="J176" i="2"/>
  <c r="K176" i="2"/>
  <c r="J177" i="2"/>
  <c r="K177" i="2"/>
  <c r="G175" i="2"/>
  <c r="H175" i="2"/>
  <c r="G176" i="2"/>
  <c r="H176" i="2"/>
  <c r="G177" i="2"/>
  <c r="H177" i="2"/>
  <c r="I6" i="2"/>
  <c r="J6" i="2" s="1"/>
  <c r="F6" i="2"/>
  <c r="G6" i="2" s="1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K173" i="2"/>
  <c r="K174" i="2"/>
  <c r="J173" i="2"/>
  <c r="J174" i="2"/>
  <c r="H173" i="2"/>
  <c r="H174" i="2"/>
  <c r="G173" i="2"/>
  <c r="G174" i="2"/>
  <c r="J172" i="2"/>
  <c r="K172" i="2"/>
  <c r="G172" i="2"/>
  <c r="H172" i="2"/>
  <c r="K171" i="2"/>
  <c r="J171" i="2"/>
  <c r="K170" i="2"/>
  <c r="J170" i="2"/>
  <c r="H171" i="2"/>
  <c r="G171" i="2"/>
  <c r="H170" i="2"/>
  <c r="G170" i="2"/>
  <c r="E170" i="2"/>
  <c r="D170" i="2"/>
  <c r="I7" i="2"/>
  <c r="J169" i="2"/>
  <c r="K169" i="2"/>
  <c r="G169" i="2"/>
  <c r="H169" i="2"/>
  <c r="D169" i="2"/>
  <c r="E169" i="2"/>
  <c r="J167" i="2"/>
  <c r="K167" i="2"/>
  <c r="J168" i="2"/>
  <c r="K168" i="2"/>
  <c r="G167" i="2"/>
  <c r="H167" i="2"/>
  <c r="G168" i="2"/>
  <c r="H168" i="2"/>
  <c r="D167" i="2"/>
  <c r="E167" i="2"/>
  <c r="D168" i="2"/>
  <c r="E168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J166" i="2"/>
  <c r="K166" i="2"/>
  <c r="G166" i="2"/>
  <c r="H166" i="2"/>
  <c r="K165" i="2"/>
  <c r="J165" i="2"/>
  <c r="K164" i="2"/>
  <c r="J164" i="2"/>
  <c r="K163" i="2"/>
  <c r="J163" i="2"/>
  <c r="K162" i="2"/>
  <c r="J162" i="2"/>
  <c r="K161" i="2"/>
  <c r="J161" i="2"/>
  <c r="K160" i="2"/>
  <c r="J160" i="2"/>
  <c r="K159" i="2"/>
  <c r="J159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J158" i="2"/>
  <c r="K158" i="2"/>
  <c r="G158" i="2"/>
  <c r="H158" i="2"/>
  <c r="H157" i="2"/>
  <c r="K147" i="2"/>
  <c r="K148" i="2"/>
  <c r="K149" i="2"/>
  <c r="K150" i="2"/>
  <c r="K151" i="2"/>
  <c r="K152" i="2"/>
  <c r="K153" i="2"/>
  <c r="K154" i="2"/>
  <c r="K155" i="2"/>
  <c r="K156" i="2"/>
  <c r="K157" i="2"/>
  <c r="H147" i="2"/>
  <c r="H148" i="2"/>
  <c r="H149" i="2"/>
  <c r="H150" i="2"/>
  <c r="H151" i="2"/>
  <c r="H152" i="2"/>
  <c r="H153" i="2"/>
  <c r="H154" i="2"/>
  <c r="H155" i="2"/>
  <c r="H156" i="2"/>
  <c r="K146" i="2"/>
  <c r="H146" i="2"/>
  <c r="E147" i="2"/>
  <c r="E148" i="2"/>
  <c r="E149" i="2"/>
  <c r="E150" i="2"/>
  <c r="E151" i="2"/>
  <c r="E152" i="2"/>
  <c r="E153" i="2"/>
  <c r="E154" i="2"/>
  <c r="E155" i="2"/>
  <c r="E156" i="2"/>
  <c r="E157" i="2"/>
  <c r="E146" i="2"/>
  <c r="J147" i="2"/>
  <c r="J148" i="2"/>
  <c r="J149" i="2"/>
  <c r="J150" i="2"/>
  <c r="J151" i="2"/>
  <c r="J152" i="2"/>
  <c r="J153" i="2"/>
  <c r="J154" i="2"/>
  <c r="J155" i="2"/>
  <c r="J156" i="2"/>
  <c r="J157" i="2"/>
  <c r="J146" i="2"/>
  <c r="G157" i="2"/>
  <c r="G147" i="2"/>
  <c r="G148" i="2"/>
  <c r="G149" i="2"/>
  <c r="G150" i="2"/>
  <c r="G151" i="2"/>
  <c r="G152" i="2"/>
  <c r="G153" i="2"/>
  <c r="G154" i="2"/>
  <c r="G155" i="2"/>
  <c r="G156" i="2"/>
  <c r="G146" i="2"/>
  <c r="D157" i="2"/>
  <c r="D147" i="2"/>
  <c r="D148" i="2"/>
  <c r="D149" i="2"/>
  <c r="D150" i="2"/>
  <c r="D151" i="2"/>
  <c r="D152" i="2"/>
  <c r="D153" i="2"/>
  <c r="D154" i="2"/>
  <c r="D155" i="2"/>
  <c r="D156" i="2"/>
  <c r="D146" i="2"/>
  <c r="C70" i="2"/>
  <c r="E70" i="2" s="1"/>
  <c r="H247" i="2"/>
  <c r="E252" i="2"/>
  <c r="G253" i="2"/>
  <c r="G261" i="2"/>
  <c r="D265" i="2"/>
  <c r="D246" i="2"/>
  <c r="E267" i="2"/>
  <c r="D268" i="2"/>
  <c r="K271" i="2"/>
  <c r="G275" i="2"/>
  <c r="E276" i="2"/>
  <c r="F16" i="2"/>
  <c r="K275" i="2"/>
  <c r="I75" i="2"/>
  <c r="K79" i="2" s="1"/>
  <c r="K267" i="2"/>
  <c r="E282" i="2"/>
  <c r="D286" i="2"/>
  <c r="G288" i="2"/>
  <c r="E289" i="2"/>
  <c r="G290" i="2"/>
  <c r="G306" i="2"/>
  <c r="H313" i="2"/>
  <c r="D294" i="2"/>
  <c r="C86" i="2"/>
  <c r="E264" i="2"/>
  <c r="D253" i="2"/>
  <c r="D245" i="2"/>
  <c r="I73" i="2"/>
  <c r="F17" i="2"/>
  <c r="D302" i="2"/>
  <c r="H314" i="2"/>
  <c r="D244" i="2"/>
  <c r="C77" i="2"/>
  <c r="C16" i="2"/>
  <c r="E300" i="2"/>
  <c r="G310" i="2"/>
  <c r="J318" i="2"/>
  <c r="K37" i="2"/>
  <c r="D243" i="2"/>
  <c r="K245" i="2"/>
  <c r="E247" i="2"/>
  <c r="H260" i="2"/>
  <c r="F72" i="2"/>
  <c r="F15" i="2"/>
  <c r="G15" i="2" s="1"/>
  <c r="H15" i="2" s="1"/>
  <c r="G246" i="2"/>
  <c r="G247" i="2"/>
  <c r="F70" i="2"/>
  <c r="H74" i="2" s="1"/>
  <c r="H242" i="2"/>
  <c r="K263" i="2"/>
  <c r="K251" i="2"/>
  <c r="K243" i="2"/>
  <c r="I15" i="2"/>
  <c r="J15" i="2" s="1"/>
  <c r="K15" i="2" s="1"/>
  <c r="I70" i="2"/>
  <c r="F81" i="2"/>
  <c r="H289" i="2"/>
  <c r="H277" i="2"/>
  <c r="G274" i="2"/>
  <c r="G273" i="2"/>
  <c r="H285" i="2"/>
  <c r="F80" i="2"/>
  <c r="F79" i="2"/>
  <c r="H269" i="2"/>
  <c r="I85" i="2"/>
  <c r="K301" i="2"/>
  <c r="J290" i="2"/>
  <c r="J289" i="2"/>
  <c r="K289" i="2"/>
  <c r="K285" i="2"/>
  <c r="J285" i="2"/>
  <c r="I84" i="2"/>
  <c r="J286" i="2"/>
  <c r="K297" i="2"/>
  <c r="K281" i="2"/>
  <c r="J281" i="2"/>
  <c r="I18" i="2"/>
  <c r="K293" i="2"/>
  <c r="J282" i="2"/>
  <c r="I83" i="2"/>
  <c r="K83" i="2" s="1"/>
  <c r="J300" i="2"/>
  <c r="I89" i="2"/>
  <c r="K93" i="2" s="1"/>
  <c r="K312" i="2"/>
  <c r="K300" i="2"/>
  <c r="K296" i="2"/>
  <c r="J296" i="2"/>
  <c r="I88" i="2"/>
  <c r="K308" i="2"/>
  <c r="J297" i="2"/>
  <c r="I19" i="2"/>
  <c r="I86" i="2"/>
  <c r="J293" i="2"/>
  <c r="K304" i="2"/>
  <c r="J292" i="2"/>
  <c r="E263" i="2"/>
  <c r="E251" i="2"/>
  <c r="C15" i="2"/>
  <c r="D15" i="2" s="1"/>
  <c r="E15" i="2" s="1"/>
  <c r="E243" i="2"/>
  <c r="G245" i="2"/>
  <c r="D303" i="2"/>
  <c r="C90" i="2"/>
  <c r="D91" i="2" s="1"/>
  <c r="E302" i="2"/>
  <c r="E314" i="2"/>
  <c r="D314" i="2"/>
  <c r="D315" i="2"/>
  <c r="G302" i="2"/>
  <c r="F90" i="2"/>
  <c r="H302" i="2"/>
  <c r="G303" i="2"/>
  <c r="G315" i="2"/>
  <c r="G314" i="2"/>
  <c r="J303" i="2"/>
  <c r="I90" i="2"/>
  <c r="K94" i="2" s="1"/>
  <c r="K302" i="2"/>
  <c r="J302" i="2"/>
  <c r="K314" i="2"/>
  <c r="J314" i="2"/>
  <c r="J315" i="2"/>
  <c r="H264" i="2"/>
  <c r="F73" i="2"/>
  <c r="G74" i="2" s="1"/>
  <c r="H252" i="2"/>
  <c r="K265" i="2"/>
  <c r="J254" i="2"/>
  <c r="K253" i="2"/>
  <c r="I72" i="2"/>
  <c r="K76" i="2" s="1"/>
  <c r="K249" i="2"/>
  <c r="J245" i="2"/>
  <c r="J246" i="2"/>
  <c r="K288" i="2"/>
  <c r="J277" i="2"/>
  <c r="I81" i="2"/>
  <c r="K276" i="2"/>
  <c r="I80" i="2"/>
  <c r="J80" i="2" s="1"/>
  <c r="J273" i="2"/>
  <c r="J272" i="2"/>
  <c r="K284" i="2"/>
  <c r="I17" i="2"/>
  <c r="K280" i="2"/>
  <c r="J269" i="2"/>
  <c r="K268" i="2"/>
  <c r="E298" i="2"/>
  <c r="D298" i="2"/>
  <c r="C88" i="2"/>
  <c r="E92" i="2" s="1"/>
  <c r="E310" i="2"/>
  <c r="D299" i="2"/>
  <c r="E306" i="2"/>
  <c r="D295" i="2"/>
  <c r="E294" i="2"/>
  <c r="C87" i="2"/>
  <c r="D291" i="2"/>
  <c r="D290" i="2"/>
  <c r="E290" i="2"/>
  <c r="G309" i="2"/>
  <c r="H309" i="2"/>
  <c r="G248" i="2"/>
  <c r="G249" i="2"/>
  <c r="D251" i="2"/>
  <c r="D252" i="2"/>
  <c r="J253" i="2"/>
  <c r="E255" i="2"/>
  <c r="K261" i="2"/>
  <c r="E265" i="2"/>
  <c r="D254" i="2"/>
  <c r="E253" i="2"/>
  <c r="C72" i="2"/>
  <c r="E249" i="2"/>
  <c r="J276" i="2"/>
  <c r="E242" i="2"/>
  <c r="J255" i="2"/>
  <c r="D257" i="2"/>
  <c r="J259" i="2"/>
  <c r="D261" i="2"/>
  <c r="F77" i="2"/>
  <c r="H276" i="2"/>
  <c r="F76" i="2"/>
  <c r="H272" i="2"/>
  <c r="E299" i="2"/>
  <c r="D288" i="2"/>
  <c r="D287" i="2"/>
  <c r="C83" i="2"/>
  <c r="E283" i="2"/>
  <c r="D283" i="2"/>
  <c r="E295" i="2"/>
  <c r="D284" i="2"/>
  <c r="E291" i="2"/>
  <c r="D280" i="2"/>
  <c r="C18" i="2"/>
  <c r="E279" i="2"/>
  <c r="C82" i="2"/>
  <c r="D82" i="2" s="1"/>
  <c r="G299" i="2"/>
  <c r="F89" i="2"/>
  <c r="H311" i="2"/>
  <c r="H299" i="2"/>
  <c r="F87" i="2"/>
  <c r="H307" i="2"/>
  <c r="H295" i="2"/>
  <c r="G296" i="2"/>
  <c r="F19" i="2"/>
  <c r="H303" i="2"/>
  <c r="G292" i="2"/>
  <c r="F86" i="2"/>
  <c r="G291" i="2"/>
  <c r="J310" i="2"/>
  <c r="K310" i="2"/>
  <c r="K306" i="2"/>
  <c r="J306" i="2"/>
  <c r="J307" i="2"/>
  <c r="E273" i="2"/>
  <c r="C76" i="2"/>
  <c r="D76" i="2" s="1"/>
  <c r="I16" i="2"/>
  <c r="I74" i="2"/>
  <c r="C80" i="2"/>
  <c r="E84" i="2" s="1"/>
  <c r="D275" i="2"/>
  <c r="D274" i="2"/>
  <c r="C79" i="2"/>
  <c r="E270" i="2"/>
  <c r="C78" i="2"/>
  <c r="E78" i="2" s="1"/>
  <c r="E278" i="2"/>
  <c r="H286" i="2"/>
  <c r="G287" i="2"/>
  <c r="G286" i="2"/>
  <c r="H282" i="2"/>
  <c r="F83" i="2"/>
  <c r="G282" i="2"/>
  <c r="H294" i="2"/>
  <c r="G283" i="2"/>
  <c r="F82" i="2"/>
  <c r="H290" i="2"/>
  <c r="G279" i="2"/>
  <c r="H278" i="2"/>
  <c r="D308" i="2"/>
  <c r="E308" i="2"/>
  <c r="J93" i="2"/>
  <c r="D92" i="2"/>
  <c r="J92" i="2"/>
  <c r="D12" i="2"/>
  <c r="E12" i="2" s="1"/>
  <c r="H37" i="2"/>
  <c r="H57" i="2"/>
  <c r="H65" i="2"/>
  <c r="H66" i="2"/>
  <c r="J96" i="2"/>
  <c r="K95" i="2"/>
  <c r="H41" i="2"/>
  <c r="D66" i="2"/>
  <c r="D41" i="2"/>
  <c r="J68" i="2"/>
  <c r="E95" i="2"/>
  <c r="K34" i="2"/>
  <c r="H62" i="2"/>
  <c r="J97" i="2"/>
  <c r="H64" i="2"/>
  <c r="G66" i="2"/>
  <c r="J46" i="2"/>
  <c r="D11" i="2"/>
  <c r="E11" i="2" s="1"/>
  <c r="K38" i="2"/>
  <c r="G64" i="2"/>
  <c r="D48" i="2"/>
  <c r="D53" i="2"/>
  <c r="G75" i="2"/>
  <c r="J62" i="2"/>
  <c r="D21" i="2"/>
  <c r="E21" i="2" s="1"/>
  <c r="D96" i="2"/>
  <c r="G22" i="2"/>
  <c r="H22" i="2" s="1"/>
  <c r="G103" i="2"/>
  <c r="E44" i="2"/>
  <c r="J47" i="2"/>
  <c r="J54" i="2"/>
  <c r="K97" i="2"/>
  <c r="E48" i="2"/>
  <c r="E49" i="2"/>
  <c r="E57" i="2"/>
  <c r="J38" i="2"/>
  <c r="D93" i="2"/>
  <c r="E104" i="2"/>
  <c r="E63" i="2"/>
  <c r="G23" i="2"/>
  <c r="H23" i="2" s="1"/>
  <c r="J23" i="2"/>
  <c r="K23" i="2" s="1"/>
  <c r="E66" i="2"/>
  <c r="H6" i="2" l="1"/>
  <c r="K55" i="2"/>
  <c r="G58" i="2"/>
  <c r="G7" i="2"/>
  <c r="G45" i="2"/>
  <c r="H49" i="2"/>
  <c r="H61" i="2"/>
  <c r="J95" i="2"/>
  <c r="H67" i="2"/>
  <c r="G102" i="2"/>
  <c r="D37" i="2"/>
  <c r="H7" i="2"/>
  <c r="E41" i="2"/>
  <c r="H45" i="2"/>
  <c r="D6" i="2"/>
  <c r="G19" i="2"/>
  <c r="H19" i="2" s="1"/>
  <c r="K92" i="2"/>
  <c r="G79" i="2"/>
  <c r="G18" i="2"/>
  <c r="H18" i="2" s="1"/>
  <c r="H8" i="2"/>
  <c r="D38" i="2"/>
  <c r="G52" i="2"/>
  <c r="H63" i="2"/>
  <c r="J35" i="2"/>
  <c r="J44" i="2"/>
  <c r="J52" i="2"/>
  <c r="J60" i="2"/>
  <c r="E93" i="2"/>
  <c r="K96" i="2"/>
  <c r="E64" i="2"/>
  <c r="E73" i="2"/>
  <c r="D85" i="2"/>
  <c r="K59" i="2"/>
  <c r="H77" i="2"/>
  <c r="K9" i="2"/>
  <c r="H53" i="2"/>
  <c r="K49" i="2"/>
  <c r="D106" i="2"/>
  <c r="E109" i="2"/>
  <c r="H109" i="2"/>
  <c r="G106" i="2"/>
  <c r="J106" i="2"/>
  <c r="K109" i="2"/>
  <c r="K10" i="2"/>
  <c r="E8" i="2"/>
  <c r="J49" i="2"/>
  <c r="J65" i="2"/>
  <c r="K65" i="2"/>
  <c r="K98" i="2"/>
  <c r="K103" i="2"/>
  <c r="K99" i="2"/>
  <c r="J98" i="2"/>
  <c r="J55" i="2"/>
  <c r="J10" i="2"/>
  <c r="K47" i="2"/>
  <c r="J87" i="2"/>
  <c r="H69" i="2"/>
  <c r="D62" i="2"/>
  <c r="H93" i="2"/>
  <c r="G88" i="2"/>
  <c r="E61" i="2"/>
  <c r="E67" i="2"/>
  <c r="D10" i="2"/>
  <c r="D45" i="2"/>
  <c r="D49" i="2"/>
  <c r="D13" i="2"/>
  <c r="E13" i="2" s="1"/>
  <c r="D81" i="2"/>
  <c r="E96" i="2"/>
  <c r="H91" i="2"/>
  <c r="K87" i="2"/>
  <c r="G83" i="2"/>
  <c r="D61" i="2"/>
  <c r="D58" i="2"/>
  <c r="G55" i="2"/>
  <c r="K39" i="2"/>
  <c r="J40" i="2"/>
  <c r="K63" i="2"/>
  <c r="J13" i="2"/>
  <c r="K13" i="2" s="1"/>
  <c r="J67" i="2"/>
  <c r="G68" i="2"/>
  <c r="H89" i="2"/>
  <c r="H94" i="2"/>
  <c r="D97" i="2"/>
  <c r="G20" i="2"/>
  <c r="H20" i="2" s="1"/>
  <c r="D100" i="2"/>
  <c r="G101" i="2"/>
  <c r="K105" i="2"/>
  <c r="E102" i="2"/>
  <c r="J105" i="2"/>
  <c r="D23" i="2"/>
  <c r="E23" i="2" s="1"/>
  <c r="H44" i="2"/>
  <c r="H48" i="2"/>
  <c r="J51" i="2"/>
  <c r="K53" i="2"/>
  <c r="J59" i="2"/>
  <c r="K57" i="2"/>
  <c r="E65" i="2"/>
  <c r="D65" i="2"/>
  <c r="D68" i="2"/>
  <c r="H73" i="2"/>
  <c r="H71" i="2"/>
  <c r="D74" i="2"/>
  <c r="G89" i="2"/>
  <c r="H103" i="2"/>
  <c r="E38" i="2"/>
  <c r="E69" i="2"/>
  <c r="D72" i="2"/>
  <c r="J83" i="2"/>
  <c r="J90" i="2"/>
  <c r="D84" i="2"/>
  <c r="G54" i="2"/>
  <c r="D20" i="2"/>
  <c r="E20" i="2" s="1"/>
  <c r="E98" i="2"/>
  <c r="J94" i="2"/>
  <c r="D101" i="2"/>
  <c r="J24" i="2"/>
  <c r="K24" i="2" s="1"/>
  <c r="J58" i="2"/>
  <c r="K72" i="2"/>
  <c r="J9" i="2"/>
  <c r="G8" i="2"/>
  <c r="H87" i="2"/>
  <c r="G87" i="2"/>
  <c r="J91" i="2"/>
  <c r="K6" i="2"/>
  <c r="G82" i="2"/>
  <c r="E79" i="2"/>
  <c r="G91" i="2"/>
  <c r="G71" i="2"/>
  <c r="G72" i="2"/>
  <c r="E77" i="2"/>
  <c r="H11" i="2"/>
  <c r="E42" i="2"/>
  <c r="E46" i="2"/>
  <c r="E54" i="2"/>
  <c r="H43" i="2"/>
  <c r="H47" i="2"/>
  <c r="J70" i="2"/>
  <c r="D71" i="2"/>
  <c r="H55" i="2"/>
  <c r="G77" i="2"/>
  <c r="D78" i="2"/>
  <c r="H83" i="2"/>
  <c r="E80" i="2"/>
  <c r="J89" i="2"/>
  <c r="G81" i="2"/>
  <c r="D7" i="2"/>
  <c r="D77" i="2"/>
  <c r="D69" i="2"/>
  <c r="J88" i="2"/>
  <c r="H79" i="2"/>
  <c r="E89" i="2"/>
  <c r="J74" i="2"/>
  <c r="J86" i="2"/>
  <c r="G44" i="2"/>
  <c r="K80" i="2"/>
  <c r="J81" i="2"/>
  <c r="K90" i="2"/>
  <c r="H59" i="2"/>
  <c r="K56" i="2"/>
  <c r="G95" i="2"/>
  <c r="G96" i="2"/>
  <c r="J102" i="2"/>
  <c r="D59" i="2"/>
  <c r="E62" i="2"/>
  <c r="G97" i="2"/>
  <c r="H76" i="2"/>
  <c r="E83" i="2"/>
  <c r="G73" i="2"/>
  <c r="E60" i="2"/>
  <c r="J7" i="2"/>
  <c r="H10" i="2"/>
  <c r="J11" i="2"/>
  <c r="G12" i="2"/>
  <c r="H12" i="2" s="1"/>
  <c r="D8" i="2"/>
  <c r="D36" i="2"/>
  <c r="D39" i="2"/>
  <c r="D52" i="2"/>
  <c r="E55" i="2"/>
  <c r="G41" i="2"/>
  <c r="G49" i="2"/>
  <c r="H98" i="2"/>
  <c r="H51" i="2"/>
  <c r="G70" i="2"/>
  <c r="H81" i="2"/>
  <c r="E72" i="2"/>
  <c r="J76" i="2"/>
  <c r="J48" i="2"/>
  <c r="G78" i="2"/>
  <c r="D102" i="2"/>
  <c r="E34" i="2"/>
  <c r="K48" i="2"/>
  <c r="K44" i="2"/>
  <c r="K69" i="2"/>
  <c r="D16" i="2"/>
  <c r="E16" i="2" s="1"/>
  <c r="K77" i="2"/>
  <c r="D86" i="2"/>
  <c r="G16" i="2"/>
  <c r="H16" i="2" s="1"/>
  <c r="G14" i="2"/>
  <c r="H14" i="2" s="1"/>
  <c r="H75" i="2"/>
  <c r="D73" i="2"/>
  <c r="K102" i="2"/>
  <c r="D42" i="2"/>
  <c r="E82" i="2"/>
  <c r="E76" i="2"/>
  <c r="G11" i="2"/>
  <c r="H70" i="2"/>
  <c r="K81" i="2"/>
  <c r="G39" i="2"/>
  <c r="G42" i="2"/>
  <c r="G50" i="2"/>
  <c r="G80" i="2"/>
  <c r="G48" i="2"/>
  <c r="E43" i="2"/>
  <c r="G40" i="2"/>
  <c r="D56" i="2"/>
  <c r="E59" i="2"/>
  <c r="H84" i="2"/>
  <c r="E90" i="2"/>
  <c r="H80" i="2"/>
  <c r="D98" i="2"/>
  <c r="H90" i="2"/>
  <c r="G36" i="2"/>
  <c r="D70" i="2"/>
  <c r="E71" i="2"/>
  <c r="D51" i="2"/>
  <c r="J14" i="2"/>
  <c r="K14" i="2" s="1"/>
  <c r="E51" i="2"/>
  <c r="J16" i="2"/>
  <c r="K16" i="2" s="1"/>
  <c r="D89" i="2"/>
  <c r="J18" i="2"/>
  <c r="K18" i="2" s="1"/>
  <c r="K85" i="2"/>
  <c r="K35" i="2"/>
  <c r="H40" i="2"/>
  <c r="G56" i="2"/>
  <c r="H60" i="2"/>
  <c r="J43" i="2"/>
  <c r="J41" i="2"/>
  <c r="K50" i="2"/>
  <c r="K58" i="2"/>
  <c r="E68" i="2"/>
  <c r="D67" i="2"/>
  <c r="H95" i="2"/>
  <c r="G92" i="2"/>
  <c r="G93" i="2"/>
  <c r="H97" i="2"/>
  <c r="J21" i="2"/>
  <c r="K21" i="2" s="1"/>
  <c r="J99" i="2"/>
  <c r="G99" i="2"/>
  <c r="J101" i="2"/>
  <c r="E103" i="2"/>
  <c r="J104" i="2"/>
  <c r="G105" i="2"/>
  <c r="D105" i="2"/>
  <c r="G24" i="2"/>
  <c r="H24" i="2" s="1"/>
  <c r="D24" i="2"/>
  <c r="E24" i="2" s="1"/>
  <c r="E99" i="2"/>
  <c r="K52" i="2"/>
  <c r="J73" i="2"/>
  <c r="K74" i="2"/>
  <c r="D40" i="2"/>
  <c r="E97" i="2"/>
  <c r="J75" i="2"/>
  <c r="J8" i="2"/>
  <c r="G90" i="2"/>
  <c r="D90" i="2"/>
  <c r="H85" i="2"/>
  <c r="G59" i="2"/>
  <c r="H46" i="2"/>
  <c r="J45" i="2"/>
  <c r="K75" i="2"/>
  <c r="E74" i="2"/>
  <c r="E85" i="2"/>
  <c r="D17" i="2"/>
  <c r="E17" i="2" s="1"/>
  <c r="J78" i="2"/>
  <c r="G85" i="2"/>
  <c r="K101" i="2"/>
  <c r="H102" i="2"/>
  <c r="K70" i="2"/>
  <c r="E86" i="2"/>
  <c r="J12" i="2"/>
  <c r="K12" i="2" s="1"/>
  <c r="G13" i="2"/>
  <c r="H13" i="2" s="1"/>
  <c r="G37" i="2"/>
  <c r="G53" i="2"/>
  <c r="H68" i="2"/>
  <c r="D35" i="2"/>
  <c r="G86" i="2"/>
  <c r="D88" i="2"/>
  <c r="K88" i="2"/>
  <c r="H52" i="2"/>
  <c r="K8" i="2"/>
  <c r="D46" i="2"/>
  <c r="D50" i="2"/>
  <c r="D54" i="2"/>
  <c r="K51" i="2"/>
  <c r="G67" i="2"/>
  <c r="K68" i="2"/>
  <c r="D99" i="2"/>
  <c r="K104" i="2"/>
  <c r="D104" i="2"/>
  <c r="H88" i="2"/>
  <c r="D94" i="2"/>
  <c r="H92" i="2"/>
  <c r="G98" i="2"/>
  <c r="H104" i="2"/>
  <c r="J19" i="2"/>
  <c r="K19" i="2" s="1"/>
  <c r="D43" i="2"/>
  <c r="K66" i="2"/>
  <c r="G100" i="2"/>
  <c r="J56" i="2"/>
  <c r="J42" i="2"/>
  <c r="J85" i="2"/>
  <c r="D75" i="2"/>
  <c r="K100" i="2"/>
  <c r="H42" i="2"/>
  <c r="K46" i="2"/>
  <c r="H9" i="2"/>
  <c r="G60" i="2"/>
  <c r="G46" i="2"/>
  <c r="G61" i="2"/>
  <c r="G9" i="2"/>
  <c r="K71" i="2"/>
  <c r="G57" i="2"/>
  <c r="E35" i="2"/>
  <c r="E94" i="2"/>
  <c r="J84" i="2"/>
  <c r="H72" i="2"/>
  <c r="K41" i="2"/>
  <c r="H56" i="2"/>
  <c r="E9" i="2"/>
  <c r="E40" i="2"/>
  <c r="D44" i="2"/>
  <c r="D47" i="2"/>
  <c r="D55" i="2"/>
  <c r="H39" i="2"/>
  <c r="G43" i="2"/>
  <c r="G47" i="2"/>
  <c r="G51" i="2"/>
  <c r="J57" i="2"/>
  <c r="G69" i="2"/>
  <c r="J69" i="2"/>
  <c r="H78" i="2"/>
  <c r="J79" i="2"/>
  <c r="D22" i="2"/>
  <c r="E22" i="2" s="1"/>
  <c r="K60" i="2"/>
  <c r="K82" i="2"/>
  <c r="E105" i="2"/>
  <c r="J72" i="2"/>
  <c r="D87" i="2"/>
  <c r="K42" i="2"/>
  <c r="J66" i="2"/>
  <c r="G104" i="2"/>
  <c r="H99" i="2"/>
  <c r="D103" i="2"/>
  <c r="K67" i="2"/>
  <c r="H50" i="2"/>
  <c r="K7" i="2"/>
  <c r="K84" i="2"/>
  <c r="H38" i="2"/>
  <c r="G34" i="2"/>
  <c r="K45" i="2"/>
  <c r="E50" i="2"/>
  <c r="G10" i="2"/>
  <c r="H54" i="2"/>
  <c r="E81" i="2"/>
  <c r="J37" i="2"/>
  <c r="G38" i="2"/>
  <c r="D95" i="2"/>
  <c r="K40" i="2"/>
  <c r="D9" i="2"/>
  <c r="G94" i="2"/>
  <c r="D79" i="2"/>
  <c r="K78" i="2"/>
  <c r="D18" i="2"/>
  <c r="E18" i="2" s="1"/>
  <c r="G76" i="2"/>
  <c r="K64" i="2"/>
  <c r="J64" i="2"/>
  <c r="J36" i="2"/>
  <c r="J71" i="2"/>
  <c r="G35" i="2"/>
  <c r="K11" i="2"/>
  <c r="E10" i="2"/>
  <c r="E52" i="2"/>
  <c r="E56" i="2"/>
  <c r="H58" i="2"/>
  <c r="J39" i="2"/>
  <c r="K43" i="2"/>
  <c r="K61" i="2"/>
  <c r="D63" i="2"/>
  <c r="J77" i="2"/>
  <c r="E100" i="2"/>
  <c r="H105" i="2"/>
  <c r="J22" i="2"/>
  <c r="K22" i="2" s="1"/>
  <c r="J103" i="2"/>
  <c r="E39" i="2"/>
  <c r="J100" i="2"/>
  <c r="E91" i="2"/>
  <c r="J53" i="2"/>
  <c r="K86" i="2"/>
  <c r="J61" i="2"/>
  <c r="J82" i="2"/>
  <c r="E87" i="2"/>
  <c r="G84" i="2"/>
  <c r="G17" i="2"/>
  <c r="H17" i="2" s="1"/>
  <c r="H82" i="2"/>
  <c r="J20" i="2"/>
  <c r="K20" i="2" s="1"/>
  <c r="J63" i="2"/>
  <c r="E58" i="2"/>
  <c r="D60" i="2"/>
  <c r="E7" i="2"/>
  <c r="E53" i="2"/>
  <c r="K54" i="2"/>
  <c r="G62" i="2"/>
  <c r="D14" i="2"/>
  <c r="E14" i="2" s="1"/>
  <c r="E75" i="2"/>
  <c r="H96" i="2"/>
  <c r="E101" i="2"/>
  <c r="G21" i="2"/>
  <c r="H21" i="2" s="1"/>
  <c r="H100" i="2"/>
  <c r="D83" i="2"/>
  <c r="D19" i="2"/>
  <c r="E19" i="2" s="1"/>
  <c r="D80" i="2"/>
  <c r="H86" i="2"/>
  <c r="K73" i="2"/>
  <c r="K89" i="2"/>
  <c r="E88" i="2"/>
  <c r="H101" i="2"/>
  <c r="J17" i="2"/>
  <c r="K17" i="2" s="1"/>
  <c r="D64" i="2"/>
</calcChain>
</file>

<file path=xl/sharedStrings.xml><?xml version="1.0" encoding="utf-8"?>
<sst xmlns="http://schemas.openxmlformats.org/spreadsheetml/2006/main" count="425" uniqueCount="31">
  <si>
    <t>I</t>
  </si>
  <si>
    <t>II</t>
  </si>
  <si>
    <t>III</t>
  </si>
  <si>
    <t>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</si>
  <si>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</si>
  <si>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</si>
  <si>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</si>
  <si>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</si>
  <si>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</si>
  <si>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</si>
  <si>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</si>
  <si>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</si>
  <si>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</si>
  <si>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</si>
  <si>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</si>
  <si>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</si>
  <si>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Los datos trimestrales y anuales son suma de los valores mensuales.</t>
  </si>
  <si>
    <t>Fuente: Departamento de Aduanas e Impuestos Especiales</t>
  </si>
  <si>
    <t>PERIODO</t>
  </si>
  <si>
    <t>MILLONES DE EUROS</t>
  </si>
  <si>
    <t>%VARIACIÓN SOBRE EL PERIODO ANTERIOR</t>
  </si>
  <si>
    <t>%VARIACIÓN SOBRE EL MISMO PERIODO AÑO ANTERIOR</t>
  </si>
  <si>
    <t>TOTAL DE EXPORTACIONES</t>
  </si>
  <si>
    <t>EXPORTACIONES AL RESTO DEL MUNDO</t>
  </si>
  <si>
    <t>Comercio Exterior de Navarra.  Exportaciones por Áreas Geográficas</t>
  </si>
  <si>
    <t>VARIACIÓN SOBRE EL MISMO PERIODO AÑO ANTERIOR</t>
  </si>
  <si>
    <t>ACUMULADO DEL AÑO</t>
  </si>
  <si>
    <t>EXPORTACIONES A LA UNIÓN EUROPEA (UE-27*, excepto España)</t>
  </si>
  <si>
    <t>*: Los datos del periodo 1999-2001 (inclusive) corresponden a UE-15 y los del periodo 2002-2019 (inclusive) corresponden a UE-28</t>
  </si>
  <si>
    <t>Los datos de 2021 y 2022 son provisionales.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</si>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</sst>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\ _P_t_a_-;_-@_-"/>
    <numFmt numFmtId="165" formatCode="0.0"/>
    <numFmt numFmtId="166" formatCode="#,##0.0"/>
    <numFmt numFmtId="167" formatCode="_-* #,##0.00\ _P_t_a_-;\-* #,##0.00\ _P_t_a_-;_-* &quot;-&quot;\ _P_t_a_-;_-@_-"/>
    <numFmt numFmtId="168" formatCode="_-* #,##0.00\ _P_t_a_-;\-* #,##0.00\ _P_t_a_-;_-* &quot;-&quot;??\ _P_t_a_-;_-@_-"/>
    <numFmt numFmtId="169" formatCode="_-* #,##0.00\ [$€-1]_-;\-* #,##0.00\ [$€-1]_-;_-* &quot;-&quot;??\ [$€-1]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indexed="63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31"/>
      <name val="Calibri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 style="thin">
        <color indexed="55"/>
      </right>
      <top style="thin">
        <color indexed="55"/>
      </top>
      <bottom style="thin">
        <color theme="1"/>
      </bottom>
      <diagonal/>
    </border>
    <border>
      <left style="thin">
        <color indexed="55"/>
      </left>
      <right/>
      <top style="medium">
        <color theme="1"/>
      </top>
      <bottom style="thin">
        <color indexed="55"/>
      </bottom>
      <diagonal/>
    </border>
    <border>
      <left/>
      <right/>
      <top style="medium">
        <color theme="1"/>
      </top>
      <bottom style="thin">
        <color indexed="55"/>
      </bottom>
      <diagonal/>
    </border>
    <border>
      <left/>
      <right/>
      <top style="medium">
        <color theme="1"/>
      </top>
      <bottom/>
      <diagonal/>
    </border>
    <border>
      <left/>
      <right style="thin">
        <color indexed="55"/>
      </right>
      <top style="medium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55"/>
      </right>
      <top/>
      <bottom style="thin">
        <color theme="1"/>
      </bottom>
      <diagonal/>
    </border>
    <border>
      <left style="thin">
        <color indexed="55"/>
      </left>
      <right/>
      <top style="medium">
        <color theme="1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55"/>
      </right>
      <top/>
      <bottom style="thin">
        <color theme="0" tint="-0.499984740745262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55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00">
    <xf numFmtId="0" fontId="0" fillId="0" borderId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1" fillId="0" borderId="0"/>
    <xf numFmtId="0" fontId="2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4" fillId="0" borderId="32" applyNumberFormat="0" applyFill="0" applyAlignment="0" applyProtection="0"/>
    <xf numFmtId="0" fontId="15" fillId="0" borderId="3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4" applyNumberFormat="0" applyAlignment="0" applyProtection="0"/>
    <xf numFmtId="0" fontId="20" fillId="9" borderId="35" applyNumberFormat="0" applyAlignment="0" applyProtection="0"/>
    <xf numFmtId="0" fontId="21" fillId="9" borderId="34" applyNumberFormat="0" applyAlignment="0" applyProtection="0"/>
    <xf numFmtId="0" fontId="22" fillId="0" borderId="36" applyNumberFormat="0" applyFill="0" applyAlignment="0" applyProtection="0"/>
    <xf numFmtId="0" fontId="23" fillId="10" borderId="3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8" applyNumberFormat="0" applyFont="0" applyAlignment="0" applyProtection="0"/>
  </cellStyleXfs>
  <cellXfs count="110">
    <xf numFmtId="0" fontId="0" fillId="0" borderId="0" xfId="0"/>
    <xf numFmtId="0" fontId="4" fillId="0" borderId="0" xfId="0" applyFont="1" applyFill="1" applyBorder="1" applyAlignment="1"/>
    <xf numFmtId="0" fontId="6" fillId="0" borderId="0" xfId="0" applyFont="1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3" fontId="6" fillId="0" borderId="0" xfId="0" applyNumberFormat="1" applyFont="1" applyBorder="1"/>
    <xf numFmtId="0" fontId="9" fillId="4" borderId="0" xfId="0" applyFont="1" applyFill="1" applyBorder="1"/>
    <xf numFmtId="3" fontId="8" fillId="4" borderId="16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6" fontId="5" fillId="2" borderId="1" xfId="1" applyNumberFormat="1" applyFont="1" applyFill="1" applyBorder="1"/>
    <xf numFmtId="166" fontId="5" fillId="2" borderId="0" xfId="1" applyNumberFormat="1" applyFont="1" applyFill="1" applyBorder="1"/>
    <xf numFmtId="166" fontId="5" fillId="2" borderId="2" xfId="1" applyNumberFormat="1" applyFont="1" applyFill="1" applyBorder="1"/>
    <xf numFmtId="0" fontId="5" fillId="2" borderId="0" xfId="0" applyFont="1" applyFill="1" applyBorder="1"/>
    <xf numFmtId="0" fontId="5" fillId="3" borderId="3" xfId="0" applyFont="1" applyFill="1" applyBorder="1" applyAlignment="1">
      <alignment horizontal="left" vertical="center" wrapText="1"/>
    </xf>
    <xf numFmtId="0" fontId="5" fillId="2" borderId="3" xfId="0" applyFont="1" applyFill="1" applyBorder="1"/>
    <xf numFmtId="166" fontId="5" fillId="2" borderId="4" xfId="1" applyNumberFormat="1" applyFont="1" applyFill="1" applyBorder="1"/>
    <xf numFmtId="166" fontId="5" fillId="2" borderId="3" xfId="1" applyNumberFormat="1" applyFont="1" applyFill="1" applyBorder="1"/>
    <xf numFmtId="166" fontId="5" fillId="2" borderId="5" xfId="1" applyNumberFormat="1" applyFont="1" applyFill="1" applyBorder="1"/>
    <xf numFmtId="0" fontId="5" fillId="3" borderId="6" xfId="0" applyFont="1" applyFill="1" applyBorder="1" applyAlignment="1">
      <alignment horizontal="left" vertical="center" wrapText="1"/>
    </xf>
    <xf numFmtId="0" fontId="5" fillId="2" borderId="6" xfId="0" applyFont="1" applyFill="1" applyBorder="1"/>
    <xf numFmtId="166" fontId="5" fillId="2" borderId="7" xfId="1" applyNumberFormat="1" applyFont="1" applyFill="1" applyBorder="1"/>
    <xf numFmtId="166" fontId="5" fillId="2" borderId="6" xfId="1" applyNumberFormat="1" applyFont="1" applyFill="1" applyBorder="1"/>
    <xf numFmtId="166" fontId="5" fillId="2" borderId="8" xfId="1" applyNumberFormat="1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66" fontId="5" fillId="2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65" fontId="5" fillId="2" borderId="6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3" fontId="8" fillId="4" borderId="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right" vertical="center"/>
    </xf>
    <xf numFmtId="166" fontId="5" fillId="2" borderId="12" xfId="1" applyNumberFormat="1" applyFont="1" applyFill="1" applyBorder="1" applyAlignment="1">
      <alignment vertical="center"/>
    </xf>
    <xf numFmtId="166" fontId="5" fillId="2" borderId="13" xfId="1" applyNumberFormat="1" applyFont="1" applyFill="1" applyBorder="1" applyAlignment="1">
      <alignment vertical="center"/>
    </xf>
    <xf numFmtId="0" fontId="8" fillId="4" borderId="0" xfId="0" applyFont="1" applyFill="1" applyBorder="1"/>
    <xf numFmtId="167" fontId="8" fillId="4" borderId="0" xfId="1" applyNumberFormat="1" applyFont="1" applyFill="1" applyBorder="1"/>
    <xf numFmtId="165" fontId="8" fillId="4" borderId="0" xfId="0" applyNumberFormat="1" applyFont="1" applyFill="1" applyBorder="1"/>
    <xf numFmtId="0" fontId="6" fillId="4" borderId="0" xfId="0" applyFont="1" applyFill="1" applyBorder="1"/>
    <xf numFmtId="0" fontId="5" fillId="2" borderId="8" xfId="0" applyFont="1" applyFill="1" applyBorder="1"/>
    <xf numFmtId="165" fontId="5" fillId="2" borderId="0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165" fontId="5" fillId="2" borderId="26" xfId="0" applyNumberFormat="1" applyFont="1" applyFill="1" applyBorder="1" applyAlignment="1">
      <alignment horizontal="right" vertical="center"/>
    </xf>
    <xf numFmtId="166" fontId="5" fillId="2" borderId="26" xfId="1" applyNumberFormat="1" applyFont="1" applyFill="1" applyBorder="1"/>
    <xf numFmtId="166" fontId="5" fillId="2" borderId="27" xfId="1" applyNumberFormat="1" applyFont="1" applyFill="1" applyBorder="1"/>
    <xf numFmtId="166" fontId="5" fillId="2" borderId="12" xfId="1" applyNumberFormat="1" applyFont="1" applyFill="1" applyBorder="1"/>
    <xf numFmtId="166" fontId="5" fillId="2" borderId="13" xfId="1" applyNumberFormat="1" applyFont="1" applyFill="1" applyBorder="1"/>
    <xf numFmtId="165" fontId="5" fillId="2" borderId="12" xfId="0" applyNumberFormat="1" applyFont="1" applyFill="1" applyBorder="1" applyAlignment="1">
      <alignment horizontal="right" vertical="center"/>
    </xf>
    <xf numFmtId="166" fontId="5" fillId="2" borderId="29" xfId="1" applyNumberFormat="1" applyFont="1" applyFill="1" applyBorder="1"/>
    <xf numFmtId="166" fontId="5" fillId="2" borderId="30" xfId="1" applyNumberFormat="1" applyFont="1" applyFill="1" applyBorder="1"/>
    <xf numFmtId="165" fontId="5" fillId="2" borderId="29" xfId="0" applyNumberFormat="1" applyFont="1" applyFill="1" applyBorder="1" applyAlignment="1">
      <alignment horizontal="right" vertical="center"/>
    </xf>
    <xf numFmtId="166" fontId="5" fillId="2" borderId="3" xfId="0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0" xfId="0" applyNumberFormat="1" applyFont="1" applyFill="1" applyBorder="1" applyAlignment="1">
      <alignment horizontal="right" vertical="center"/>
    </xf>
    <xf numFmtId="166" fontId="5" fillId="2" borderId="26" xfId="0" applyNumberFormat="1" applyFont="1" applyFill="1" applyBorder="1" applyAlignment="1">
      <alignment horizontal="right" vertical="center"/>
    </xf>
    <xf numFmtId="166" fontId="5" fillId="2" borderId="28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6" fontId="5" fillId="2" borderId="40" xfId="1" applyNumberFormat="1" applyFont="1" applyFill="1" applyBorder="1"/>
    <xf numFmtId="166" fontId="5" fillId="2" borderId="41" xfId="1" applyNumberFormat="1" applyFont="1" applyFill="1" applyBorder="1"/>
    <xf numFmtId="166" fontId="5" fillId="2" borderId="42" xfId="1" applyNumberFormat="1" applyFont="1" applyFill="1" applyBorder="1"/>
    <xf numFmtId="165" fontId="5" fillId="2" borderId="4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166" fontId="5" fillId="2" borderId="7" xfId="0" applyNumberFormat="1" applyFont="1" applyFill="1" applyBorder="1" applyAlignment="1">
      <alignment horizontal="right" vertical="center"/>
    </xf>
    <xf numFmtId="166" fontId="5" fillId="2" borderId="43" xfId="1" applyNumberFormat="1" applyFont="1" applyFill="1" applyBorder="1"/>
    <xf numFmtId="166" fontId="5" fillId="2" borderId="44" xfId="1" applyNumberFormat="1" applyFont="1" applyFill="1" applyBorder="1"/>
    <xf numFmtId="165" fontId="5" fillId="2" borderId="43" xfId="0" applyNumberFormat="1" applyFont="1" applyFill="1" applyBorder="1" applyAlignment="1">
      <alignment horizontal="right" vertical="center"/>
    </xf>
    <xf numFmtId="0" fontId="5" fillId="3" borderId="45" xfId="0" applyFont="1" applyFill="1" applyBorder="1" applyAlignment="1">
      <alignment horizontal="left" vertical="center" wrapText="1"/>
    </xf>
    <xf numFmtId="0" fontId="5" fillId="2" borderId="45" xfId="0" applyFont="1" applyFill="1" applyBorder="1"/>
    <xf numFmtId="166" fontId="5" fillId="2" borderId="46" xfId="1" applyNumberFormat="1" applyFont="1" applyFill="1" applyBorder="1"/>
    <xf numFmtId="166" fontId="5" fillId="2" borderId="45" xfId="1" applyNumberFormat="1" applyFont="1" applyFill="1" applyBorder="1"/>
    <xf numFmtId="166" fontId="5" fillId="2" borderId="47" xfId="1" applyNumberFormat="1" applyFont="1" applyFill="1" applyBorder="1"/>
    <xf numFmtId="0" fontId="8" fillId="4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</cellXfs>
  <cellStyles count="200">
    <cellStyle name="20% - Énfasis1" xfId="110" builtinId="30" customBuiltin="1"/>
    <cellStyle name="20% - Énfasis2" xfId="114" builtinId="34" customBuiltin="1"/>
    <cellStyle name="20% - Énfasis3" xfId="118" builtinId="38" customBuiltin="1"/>
    <cellStyle name="20% - Énfasis4" xfId="122" builtinId="42" customBuiltin="1"/>
    <cellStyle name="20% - Énfasis5" xfId="126" builtinId="46" customBuiltin="1"/>
    <cellStyle name="20% - Énfasis6" xfId="130" builtinId="50" customBuiltin="1"/>
    <cellStyle name="40% - Énfasis1" xfId="111" builtinId="31" customBuiltin="1"/>
    <cellStyle name="40% - Énfasis2" xfId="115" builtinId="35" customBuiltin="1"/>
    <cellStyle name="40% - Énfasis3" xfId="119" builtinId="39" customBuiltin="1"/>
    <cellStyle name="40% - Énfasis4" xfId="123" builtinId="43" customBuiltin="1"/>
    <cellStyle name="40% - Énfasis5" xfId="127" builtinId="47" customBuiltin="1"/>
    <cellStyle name="40% - Énfasis6" xfId="131" builtinId="51" customBuiltin="1"/>
    <cellStyle name="60% - Énfasis1" xfId="112" builtinId="32" customBuiltin="1"/>
    <cellStyle name="60% - Énfasis2" xfId="116" builtinId="36" customBuiltin="1"/>
    <cellStyle name="60% - Énfasis3" xfId="120" builtinId="40" customBuiltin="1"/>
    <cellStyle name="60% - Énfasis4" xfId="124" builtinId="44" customBuiltin="1"/>
    <cellStyle name="60% - Énfasis5" xfId="128" builtinId="48" customBuiltin="1"/>
    <cellStyle name="60% - Énfasis6" xfId="132" builtinId="52" customBuiltin="1"/>
    <cellStyle name="Bueno" xfId="98" builtinId="26" customBuiltin="1"/>
    <cellStyle name="Cálculo" xfId="103" builtinId="22" customBuiltin="1"/>
    <cellStyle name="Celda de comprobación" xfId="105" builtinId="23" customBuiltin="1"/>
    <cellStyle name="Celda vinculada" xfId="104" builtinId="24" customBuiltin="1"/>
    <cellStyle name="Encabezado 1" xfId="94" builtinId="16" customBuiltin="1"/>
    <cellStyle name="Encabezado 4" xfId="97" builtinId="19" customBuiltin="1"/>
    <cellStyle name="Énfasis1" xfId="109" builtinId="29" customBuiltin="1"/>
    <cellStyle name="Énfasis2" xfId="113" builtinId="33" customBuiltin="1"/>
    <cellStyle name="Énfasis3" xfId="117" builtinId="37" customBuiltin="1"/>
    <cellStyle name="Énfasis4" xfId="121" builtinId="41" customBuiltin="1"/>
    <cellStyle name="Énfasis5" xfId="125" builtinId="45" customBuiltin="1"/>
    <cellStyle name="Énfasis6" xfId="129" builtinId="49" customBuiltin="1"/>
    <cellStyle name="Entrada" xfId="101" builtinId="20" customBuiltin="1"/>
    <cellStyle name="Euro" xfId="2"/>
    <cellStyle name="Euro 2" xfId="3"/>
    <cellStyle name="Euro 3" xfId="4"/>
    <cellStyle name="Euro 4" xfId="5"/>
    <cellStyle name="Euro 5" xfId="6"/>
    <cellStyle name="Euro 6" xfId="7"/>
    <cellStyle name="Euro 7" xfId="8"/>
    <cellStyle name="Euro 8" xfId="9"/>
    <cellStyle name="Euro 9" xfId="10"/>
    <cellStyle name="Incorrecto" xfId="99" builtinId="27" customBuiltin="1"/>
    <cellStyle name="Millares [0]" xfId="1" builtinId="6"/>
    <cellStyle name="Millares 2" xfId="11"/>
    <cellStyle name="Neutral" xfId="100" builtinId="28" customBuiltin="1"/>
    <cellStyle name="Normal" xfId="0" builtinId="0"/>
    <cellStyle name="Normal 10" xfId="12"/>
    <cellStyle name="Normal 11" xfId="13"/>
    <cellStyle name="Normal 11 2" xfId="133"/>
    <cellStyle name="Normal 12" xfId="87"/>
    <cellStyle name="Normal 12 2" xfId="189"/>
    <cellStyle name="Normal 13" xfId="88"/>
    <cellStyle name="Normal 13 2" xfId="190"/>
    <cellStyle name="Normal 14" xfId="89"/>
    <cellStyle name="Normal 14 2" xfId="191"/>
    <cellStyle name="Normal 15" xfId="90"/>
    <cellStyle name="Normal 15 2" xfId="192"/>
    <cellStyle name="Normal 16" xfId="91"/>
    <cellStyle name="Normal 16 2" xfId="193"/>
    <cellStyle name="Normal 17" xfId="92"/>
    <cellStyle name="Normal 17 2" xfId="194"/>
    <cellStyle name="Normal 18" xfId="195"/>
    <cellStyle name="Normal 19" xfId="196"/>
    <cellStyle name="Normal 2" xfId="14"/>
    <cellStyle name="Normal 2 10" xfId="15"/>
    <cellStyle name="Normal 2 2" xfId="16"/>
    <cellStyle name="Normal 2 3" xfId="17"/>
    <cellStyle name="Normal 2 4" xfId="18"/>
    <cellStyle name="Normal 2 5" xfId="19"/>
    <cellStyle name="Normal 2 6" xfId="20"/>
    <cellStyle name="Normal 2 7" xfId="21"/>
    <cellStyle name="Normal 2 8" xfId="22"/>
    <cellStyle name="Normal 2 9" xfId="23"/>
    <cellStyle name="Normal 20" xfId="197"/>
    <cellStyle name="Normal 21" xfId="198"/>
    <cellStyle name="Normal 3" xfId="24"/>
    <cellStyle name="Normal 4" xfId="25"/>
    <cellStyle name="Normal 5" xfId="26"/>
    <cellStyle name="Normal 6" xfId="27"/>
    <cellStyle name="Normal 7" xfId="28"/>
    <cellStyle name="Normal 8" xfId="29"/>
    <cellStyle name="Normal 9" xfId="30"/>
    <cellStyle name="Notas 2" xfId="199"/>
    <cellStyle name="Porcentaje 2" xfId="31"/>
    <cellStyle name="Salida" xfId="102" builtinId="21" customBuiltin="1"/>
    <cellStyle name="style1547539878221" xfId="32"/>
    <cellStyle name="style1547539878221 2" xfId="134"/>
    <cellStyle name="style1547539878330" xfId="33"/>
    <cellStyle name="style1547539878330 2" xfId="135"/>
    <cellStyle name="style1547539878408" xfId="34"/>
    <cellStyle name="style1547539878408 2" xfId="136"/>
    <cellStyle name="style1547539878502" xfId="35"/>
    <cellStyle name="style1547539878502 2" xfId="137"/>
    <cellStyle name="style1547539878595" xfId="36"/>
    <cellStyle name="style1547539878595 2" xfId="138"/>
    <cellStyle name="style1547539878658" xfId="37"/>
    <cellStyle name="style1547539878658 2" xfId="139"/>
    <cellStyle name="style1547539878705" xfId="38"/>
    <cellStyle name="style1547539878705 2" xfId="140"/>
    <cellStyle name="style1547539878783" xfId="39"/>
    <cellStyle name="style1547539878783 2" xfId="141"/>
    <cellStyle name="style1547539878861" xfId="40"/>
    <cellStyle name="style1547539878861 2" xfId="142"/>
    <cellStyle name="style1547539878939" xfId="41"/>
    <cellStyle name="style1547539878939 2" xfId="143"/>
    <cellStyle name="style1547539879001" xfId="42"/>
    <cellStyle name="style1547539879001 2" xfId="144"/>
    <cellStyle name="style1547539879079" xfId="43"/>
    <cellStyle name="style1547539879079 2" xfId="145"/>
    <cellStyle name="style1547539879157" xfId="44"/>
    <cellStyle name="style1547539879157 2" xfId="146"/>
    <cellStyle name="style1547539879219" xfId="45"/>
    <cellStyle name="style1547539879219 2" xfId="147"/>
    <cellStyle name="style1547539879297" xfId="46"/>
    <cellStyle name="style1547539879297 2" xfId="148"/>
    <cellStyle name="style1547539879375" xfId="47"/>
    <cellStyle name="style1547539879375 2" xfId="149"/>
    <cellStyle name="style1547539879453" xfId="48"/>
    <cellStyle name="style1547539879453 2" xfId="150"/>
    <cellStyle name="style1547539879516" xfId="49"/>
    <cellStyle name="style1547539879516 2" xfId="151"/>
    <cellStyle name="style1547539879594" xfId="50"/>
    <cellStyle name="style1547539879594 2" xfId="152"/>
    <cellStyle name="style1547539879656" xfId="51"/>
    <cellStyle name="style1547539879656 2" xfId="153"/>
    <cellStyle name="style1547539879750" xfId="52"/>
    <cellStyle name="style1547539879750 2" xfId="154"/>
    <cellStyle name="style1547539879812" xfId="53"/>
    <cellStyle name="style1547539879812 2" xfId="155"/>
    <cellStyle name="style1547539879906" xfId="54"/>
    <cellStyle name="style1547539879906 2" xfId="156"/>
    <cellStyle name="style1547539879984" xfId="55"/>
    <cellStyle name="style1547539879984 2" xfId="157"/>
    <cellStyle name="style1547539880046" xfId="56"/>
    <cellStyle name="style1547539880046 2" xfId="158"/>
    <cellStyle name="style1547539880124" xfId="57"/>
    <cellStyle name="style1547539880124 2" xfId="159"/>
    <cellStyle name="style1547539880218" xfId="58"/>
    <cellStyle name="style1547539880218 2" xfId="160"/>
    <cellStyle name="style1547539880296" xfId="59"/>
    <cellStyle name="style1547539880296 2" xfId="161"/>
    <cellStyle name="style1547539880343" xfId="60"/>
    <cellStyle name="style1547539880343 2" xfId="162"/>
    <cellStyle name="style1547539880421" xfId="61"/>
    <cellStyle name="style1547539880421 2" xfId="163"/>
    <cellStyle name="style1547539880483" xfId="62"/>
    <cellStyle name="style1547539880483 2" xfId="164"/>
    <cellStyle name="style1547539880545" xfId="63"/>
    <cellStyle name="style1547539880545 2" xfId="165"/>
    <cellStyle name="style1547539880608" xfId="64"/>
    <cellStyle name="style1547539880608 2" xfId="166"/>
    <cellStyle name="style1547539880733" xfId="65"/>
    <cellStyle name="style1547539880733 2" xfId="167"/>
    <cellStyle name="style1547539880779" xfId="66"/>
    <cellStyle name="style1547539880779 2" xfId="168"/>
    <cellStyle name="style1547539880857" xfId="67"/>
    <cellStyle name="style1547539880857 2" xfId="169"/>
    <cellStyle name="style1547539880920" xfId="68"/>
    <cellStyle name="style1547539880920 2" xfId="170"/>
    <cellStyle name="style1547539880982" xfId="69"/>
    <cellStyle name="style1547539880982 2" xfId="171"/>
    <cellStyle name="style1547539881060" xfId="70"/>
    <cellStyle name="style1547539881060 2" xfId="172"/>
    <cellStyle name="style1547539881123" xfId="71"/>
    <cellStyle name="style1547539881123 2" xfId="173"/>
    <cellStyle name="style1547539881169" xfId="72"/>
    <cellStyle name="style1547539881169 2" xfId="174"/>
    <cellStyle name="style1547539881247" xfId="73"/>
    <cellStyle name="style1547539881247 2" xfId="175"/>
    <cellStyle name="style1547539881310" xfId="74"/>
    <cellStyle name="style1547539881310 2" xfId="176"/>
    <cellStyle name="style1547539881388" xfId="75"/>
    <cellStyle name="style1547539881388 2" xfId="177"/>
    <cellStyle name="style1547539881450" xfId="76"/>
    <cellStyle name="style1547539881450 2" xfId="178"/>
    <cellStyle name="style1547539881513" xfId="77"/>
    <cellStyle name="style1547539881513 2" xfId="179"/>
    <cellStyle name="style1547539881606" xfId="78"/>
    <cellStyle name="style1547539881606 2" xfId="180"/>
    <cellStyle name="style1547539881653" xfId="79"/>
    <cellStyle name="style1547539881653 2" xfId="181"/>
    <cellStyle name="style1547539881715" xfId="80"/>
    <cellStyle name="style1547539881715 2" xfId="182"/>
    <cellStyle name="style1547539881762" xfId="81"/>
    <cellStyle name="style1547539881762 2" xfId="183"/>
    <cellStyle name="style1547539881809" xfId="82"/>
    <cellStyle name="style1547539881809 2" xfId="184"/>
    <cellStyle name="style1547539881856" xfId="83"/>
    <cellStyle name="style1547539881856 2" xfId="185"/>
    <cellStyle name="style1547539881918" xfId="84"/>
    <cellStyle name="style1547539881918 2" xfId="186"/>
    <cellStyle name="style1547539881981" xfId="85"/>
    <cellStyle name="style1547539881981 2" xfId="187"/>
    <cellStyle name="style1547539882027" xfId="86"/>
    <cellStyle name="style1547539882027 2" xfId="188"/>
    <cellStyle name="Texto de advertencia" xfId="106" builtinId="11" customBuiltin="1"/>
    <cellStyle name="Texto explicativo" xfId="107" builtinId="53" customBuiltin="1"/>
    <cellStyle name="Título" xfId="93" builtinId="15" customBuiltin="1"/>
    <cellStyle name="Título 2" xfId="95" builtinId="17" customBuiltin="1"/>
    <cellStyle name="Título 3" xfId="96" builtinId="18" customBuiltin="1"/>
    <cellStyle name="Total" xfId="10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4C4C4C"/>
                </a:solidFill>
                <a:latin typeface="Arial"/>
                <a:cs typeface="Arial"/>
              </a:rPr>
              <a:t>Exportaciones mensuales por áreas geográficas </a:t>
            </a:r>
            <a:r>
              <a:rPr lang="es-ES" sz="1000" b="0" i="0" u="none" strike="noStrike" baseline="0">
                <a:solidFill>
                  <a:srgbClr val="4C4C4C"/>
                </a:solidFill>
                <a:latin typeface="Arial"/>
                <a:cs typeface="Arial"/>
              </a:rPr>
              <a:t>(en millones de euros)</a:t>
            </a:r>
          </a:p>
        </c:rich>
      </c:tx>
      <c:layout>
        <c:manualLayout>
          <c:xMode val="edge"/>
          <c:yMode val="edge"/>
          <c:x val="0.22121604139715395"/>
          <c:y val="1.7902813299232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29083665338641E-2"/>
          <c:y val="0.18774744321245374"/>
          <c:w val="0.91035856573705176"/>
          <c:h val="0.64031759579826319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CC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0000"/>
                </a:solidFill>
                <a:prstDash val="solid"/>
              </a:ln>
            </c:spPr>
          </c:marker>
          <c:cat>
            <c:multiLvlStrRef>
              <c:f>exportaciones_áreas!$A$362:$B$423</c:f>
              <c:multiLvlStrCache>
                <c:ptCount val="6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  <c:pt idx="60">
                    <c:v>Enero</c:v>
                  </c:pt>
                  <c:pt idx="61">
                    <c:v>Febrero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  <c:pt idx="60">
                    <c:v>2024</c:v>
                  </c:pt>
                </c:lvl>
              </c:multiLvlStrCache>
            </c:multiLvlStrRef>
          </c:cat>
          <c:val>
            <c:numRef>
              <c:f>exportaciones_áreas!$C$362:$C$423</c:f>
              <c:numCache>
                <c:formatCode>0.0</c:formatCode>
                <c:ptCount val="62"/>
                <c:pt idx="0">
                  <c:v>834.66</c:v>
                </c:pt>
                <c:pt idx="1">
                  <c:v>795.13</c:v>
                </c:pt>
                <c:pt idx="2">
                  <c:v>865.46</c:v>
                </c:pt>
                <c:pt idx="3">
                  <c:v>869.5</c:v>
                </c:pt>
                <c:pt idx="4">
                  <c:v>953.24</c:v>
                </c:pt>
                <c:pt idx="5">
                  <c:v>939.76</c:v>
                </c:pt>
                <c:pt idx="6">
                  <c:v>740.64</c:v>
                </c:pt>
                <c:pt idx="7">
                  <c:v>662.58</c:v>
                </c:pt>
                <c:pt idx="8">
                  <c:v>915.76</c:v>
                </c:pt>
                <c:pt idx="9">
                  <c:v>997.65</c:v>
                </c:pt>
                <c:pt idx="10">
                  <c:v>893.45</c:v>
                </c:pt>
                <c:pt idx="11">
                  <c:v>737.54</c:v>
                </c:pt>
                <c:pt idx="12">
                  <c:v>820.04</c:v>
                </c:pt>
                <c:pt idx="13">
                  <c:v>908.52</c:v>
                </c:pt>
                <c:pt idx="14">
                  <c:v>835.73</c:v>
                </c:pt>
                <c:pt idx="15">
                  <c:v>408.13</c:v>
                </c:pt>
                <c:pt idx="16">
                  <c:v>531.96</c:v>
                </c:pt>
                <c:pt idx="17">
                  <c:v>832.33</c:v>
                </c:pt>
                <c:pt idx="18">
                  <c:v>587.04999999999995</c:v>
                </c:pt>
                <c:pt idx="19">
                  <c:v>595.63</c:v>
                </c:pt>
                <c:pt idx="20">
                  <c:v>885.4</c:v>
                </c:pt>
                <c:pt idx="21">
                  <c:v>972.76</c:v>
                </c:pt>
                <c:pt idx="22">
                  <c:v>848.92</c:v>
                </c:pt>
                <c:pt idx="23">
                  <c:v>691.19</c:v>
                </c:pt>
                <c:pt idx="24" formatCode="#,##0.0">
                  <c:v>712.98</c:v>
                </c:pt>
                <c:pt idx="25" formatCode="#,##0.0">
                  <c:v>760.34</c:v>
                </c:pt>
                <c:pt idx="26" formatCode="#,##0.0">
                  <c:v>867.02</c:v>
                </c:pt>
                <c:pt idx="27" formatCode="#,##0.0">
                  <c:v>810.74</c:v>
                </c:pt>
                <c:pt idx="28" formatCode="#,##0.0">
                  <c:v>863.01</c:v>
                </c:pt>
                <c:pt idx="29" formatCode="#,##0.0">
                  <c:v>906.62</c:v>
                </c:pt>
                <c:pt idx="30" formatCode="#,##0.0">
                  <c:v>797.57</c:v>
                </c:pt>
                <c:pt idx="31" formatCode="#,##0.0">
                  <c:v>631.9</c:v>
                </c:pt>
                <c:pt idx="32" formatCode="#,##0.0">
                  <c:v>843.67</c:v>
                </c:pt>
                <c:pt idx="33" formatCode="#,##0.0">
                  <c:v>819.43</c:v>
                </c:pt>
                <c:pt idx="34" formatCode="#,##0.0">
                  <c:v>849.38</c:v>
                </c:pt>
                <c:pt idx="35" formatCode="#,##0.0">
                  <c:v>634.54999999999995</c:v>
                </c:pt>
                <c:pt idx="36" formatCode="#,##0.0">
                  <c:v>737.34</c:v>
                </c:pt>
                <c:pt idx="37" formatCode="#,##0.0">
                  <c:v>941.96</c:v>
                </c:pt>
                <c:pt idx="38" formatCode="#,##0.0">
                  <c:v>1058.3399999999999</c:v>
                </c:pt>
                <c:pt idx="39" formatCode="#,##0.0">
                  <c:v>974.82</c:v>
                </c:pt>
                <c:pt idx="40" formatCode="#,##0.0">
                  <c:v>957.1</c:v>
                </c:pt>
                <c:pt idx="41" formatCode="#,##0.0">
                  <c:v>965.9</c:v>
                </c:pt>
                <c:pt idx="42" formatCode="#,##0.0">
                  <c:v>636.85</c:v>
                </c:pt>
                <c:pt idx="43" formatCode="#,##0.0">
                  <c:v>767.27</c:v>
                </c:pt>
                <c:pt idx="44" formatCode="#,##0.0">
                  <c:v>934.73</c:v>
                </c:pt>
                <c:pt idx="45" formatCode="#,##0.0">
                  <c:v>968.02</c:v>
                </c:pt>
                <c:pt idx="46" formatCode="#,##0.0">
                  <c:v>1001.7</c:v>
                </c:pt>
                <c:pt idx="47" formatCode="#,##0.0">
                  <c:v>825.45</c:v>
                </c:pt>
                <c:pt idx="48" formatCode="#,##0.0">
                  <c:v>767.51</c:v>
                </c:pt>
                <c:pt idx="49" formatCode="#,##0.0">
                  <c:v>965.45</c:v>
                </c:pt>
                <c:pt idx="50" formatCode="#,##0.0">
                  <c:v>1000.93</c:v>
                </c:pt>
                <c:pt idx="51" formatCode="#,##0.0">
                  <c:v>829.7</c:v>
                </c:pt>
                <c:pt idx="52" formatCode="#,##0.0">
                  <c:v>997.57</c:v>
                </c:pt>
                <c:pt idx="53" formatCode="#,##0.0">
                  <c:v>977.78</c:v>
                </c:pt>
                <c:pt idx="54" formatCode="#,##0.0">
                  <c:v>712.04</c:v>
                </c:pt>
                <c:pt idx="55" formatCode="#,##0.0">
                  <c:v>577.51</c:v>
                </c:pt>
                <c:pt idx="56" formatCode="#,##0.0">
                  <c:v>838.89</c:v>
                </c:pt>
                <c:pt idx="57" formatCode="#,##0.0">
                  <c:v>915.39</c:v>
                </c:pt>
                <c:pt idx="58" formatCode="#,##0.0">
                  <c:v>934.04</c:v>
                </c:pt>
                <c:pt idx="59" formatCode="#,##0.0">
                  <c:v>657.82</c:v>
                </c:pt>
                <c:pt idx="60" formatCode="#,##0.0">
                  <c:v>872.93</c:v>
                </c:pt>
                <c:pt idx="61" formatCode="#,##0.0">
                  <c:v>970.67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A-45F0-92B3-2FD79CCF2797}"/>
            </c:ext>
          </c:extLst>
        </c:ser>
        <c:ser>
          <c:idx val="1"/>
          <c:order val="1"/>
          <c:tx>
            <c:v>A la Unión Europea</c:v>
          </c:tx>
          <c:spPr>
            <a:ln w="38100">
              <a:solidFill>
                <a:srgbClr val="00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6699"/>
                </a:solidFill>
                <a:prstDash val="solid"/>
              </a:ln>
            </c:spPr>
          </c:marker>
          <c:cat>
            <c:multiLvlStrRef>
              <c:f>exportaciones_áreas!$A$362:$B$423</c:f>
              <c:multiLvlStrCache>
                <c:ptCount val="6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  <c:pt idx="60">
                    <c:v>Enero</c:v>
                  </c:pt>
                  <c:pt idx="61">
                    <c:v>Febrero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  <c:pt idx="60">
                    <c:v>2024</c:v>
                  </c:pt>
                </c:lvl>
              </c:multiLvlStrCache>
            </c:multiLvlStrRef>
          </c:cat>
          <c:val>
            <c:numRef>
              <c:f>exportaciones_áreas!$F$362:$F$423</c:f>
              <c:numCache>
                <c:formatCode>0.0</c:formatCode>
                <c:ptCount val="62"/>
                <c:pt idx="0">
                  <c:v>621.69000000000005</c:v>
                </c:pt>
                <c:pt idx="1">
                  <c:v>584.15</c:v>
                </c:pt>
                <c:pt idx="2">
                  <c:v>660.24</c:v>
                </c:pt>
                <c:pt idx="3">
                  <c:v>600.05999999999995</c:v>
                </c:pt>
                <c:pt idx="4">
                  <c:v>691.9</c:v>
                </c:pt>
                <c:pt idx="5">
                  <c:v>663.29</c:v>
                </c:pt>
                <c:pt idx="6">
                  <c:v>460.43</c:v>
                </c:pt>
                <c:pt idx="7">
                  <c:v>445.91</c:v>
                </c:pt>
                <c:pt idx="8">
                  <c:v>651.5</c:v>
                </c:pt>
                <c:pt idx="9">
                  <c:v>709.13</c:v>
                </c:pt>
                <c:pt idx="10">
                  <c:v>627.44000000000005</c:v>
                </c:pt>
                <c:pt idx="11">
                  <c:v>477.66</c:v>
                </c:pt>
                <c:pt idx="12">
                  <c:v>557.66999999999996</c:v>
                </c:pt>
                <c:pt idx="13">
                  <c:v>572.53</c:v>
                </c:pt>
                <c:pt idx="14">
                  <c:v>425.95</c:v>
                </c:pt>
                <c:pt idx="15">
                  <c:v>200.19</c:v>
                </c:pt>
                <c:pt idx="16">
                  <c:v>348.6</c:v>
                </c:pt>
                <c:pt idx="17">
                  <c:v>488.41</c:v>
                </c:pt>
                <c:pt idx="18">
                  <c:v>352.55</c:v>
                </c:pt>
                <c:pt idx="19">
                  <c:v>360.73</c:v>
                </c:pt>
                <c:pt idx="20">
                  <c:v>604.55999999999995</c:v>
                </c:pt>
                <c:pt idx="21">
                  <c:v>672.09</c:v>
                </c:pt>
                <c:pt idx="22">
                  <c:v>572.04</c:v>
                </c:pt>
                <c:pt idx="23">
                  <c:v>423.06</c:v>
                </c:pt>
                <c:pt idx="24">
                  <c:v>487.37</c:v>
                </c:pt>
                <c:pt idx="25">
                  <c:v>475.26</c:v>
                </c:pt>
                <c:pt idx="26">
                  <c:v>542.08000000000004</c:v>
                </c:pt>
                <c:pt idx="27">
                  <c:v>519.95000000000005</c:v>
                </c:pt>
                <c:pt idx="28">
                  <c:v>561.77</c:v>
                </c:pt>
                <c:pt idx="29">
                  <c:v>543.86</c:v>
                </c:pt>
                <c:pt idx="30">
                  <c:v>451.96</c:v>
                </c:pt>
                <c:pt idx="31">
                  <c:v>334.3</c:v>
                </c:pt>
                <c:pt idx="32">
                  <c:v>557.07000000000005</c:v>
                </c:pt>
                <c:pt idx="33">
                  <c:v>513.9</c:v>
                </c:pt>
                <c:pt idx="34">
                  <c:v>579.84</c:v>
                </c:pt>
                <c:pt idx="35">
                  <c:v>378.58</c:v>
                </c:pt>
                <c:pt idx="36">
                  <c:v>532.21</c:v>
                </c:pt>
                <c:pt idx="37">
                  <c:v>641.26</c:v>
                </c:pt>
                <c:pt idx="38">
                  <c:v>742.57</c:v>
                </c:pt>
                <c:pt idx="39">
                  <c:v>608.59</c:v>
                </c:pt>
                <c:pt idx="40">
                  <c:v>622.70000000000005</c:v>
                </c:pt>
                <c:pt idx="41">
                  <c:v>729.34</c:v>
                </c:pt>
                <c:pt idx="42">
                  <c:v>428.23</c:v>
                </c:pt>
                <c:pt idx="43">
                  <c:v>542.99</c:v>
                </c:pt>
                <c:pt idx="44">
                  <c:v>689.64</c:v>
                </c:pt>
                <c:pt idx="45">
                  <c:v>727.93</c:v>
                </c:pt>
                <c:pt idx="46">
                  <c:v>754.82</c:v>
                </c:pt>
                <c:pt idx="47">
                  <c:v>591.26</c:v>
                </c:pt>
                <c:pt idx="48">
                  <c:v>547.17999999999995</c:v>
                </c:pt>
                <c:pt idx="49">
                  <c:v>739.39</c:v>
                </c:pt>
                <c:pt idx="50">
                  <c:v>708.38</c:v>
                </c:pt>
                <c:pt idx="51">
                  <c:v>612.17999999999995</c:v>
                </c:pt>
                <c:pt idx="52">
                  <c:v>715.09</c:v>
                </c:pt>
                <c:pt idx="53">
                  <c:v>734.36</c:v>
                </c:pt>
                <c:pt idx="54">
                  <c:v>483.79</c:v>
                </c:pt>
                <c:pt idx="55">
                  <c:v>396.22</c:v>
                </c:pt>
                <c:pt idx="56">
                  <c:v>614.95000000000005</c:v>
                </c:pt>
                <c:pt idx="57">
                  <c:v>697.63</c:v>
                </c:pt>
                <c:pt idx="58">
                  <c:v>726.16</c:v>
                </c:pt>
                <c:pt idx="59">
                  <c:v>452.69</c:v>
                </c:pt>
                <c:pt idx="60">
                  <c:v>630.19000000000005</c:v>
                </c:pt>
                <c:pt idx="61">
                  <c:v>697.49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A-45F0-92B3-2FD79CCF2797}"/>
            </c:ext>
          </c:extLst>
        </c:ser>
        <c:ser>
          <c:idx val="2"/>
          <c:order val="2"/>
          <c:tx>
            <c:v>Al Resto del Mundo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multiLvlStrRef>
              <c:f>exportaciones_áreas!$A$362:$B$423</c:f>
              <c:multiLvlStrCache>
                <c:ptCount val="6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  <c:pt idx="60">
                    <c:v>Enero</c:v>
                  </c:pt>
                  <c:pt idx="61">
                    <c:v>Febrero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  <c:pt idx="60">
                    <c:v>2024</c:v>
                  </c:pt>
                </c:lvl>
              </c:multiLvlStrCache>
            </c:multiLvlStrRef>
          </c:cat>
          <c:val>
            <c:numRef>
              <c:f>exportaciones_áreas!$I$362:$I$423</c:f>
              <c:numCache>
                <c:formatCode>0.0</c:formatCode>
                <c:ptCount val="62"/>
                <c:pt idx="0">
                  <c:v>212.96999999999991</c:v>
                </c:pt>
                <c:pt idx="1">
                  <c:v>210.98000000000002</c:v>
                </c:pt>
                <c:pt idx="2">
                  <c:v>205.22000000000003</c:v>
                </c:pt>
                <c:pt idx="3">
                  <c:v>269.44000000000005</c:v>
                </c:pt>
                <c:pt idx="4">
                  <c:v>261.34000000000003</c:v>
                </c:pt>
                <c:pt idx="5">
                  <c:v>276.47000000000003</c:v>
                </c:pt>
                <c:pt idx="6">
                  <c:v>280.20999999999998</c:v>
                </c:pt>
                <c:pt idx="7">
                  <c:v>216.67000000000002</c:v>
                </c:pt>
                <c:pt idx="8">
                  <c:v>264.26</c:v>
                </c:pt>
                <c:pt idx="9">
                  <c:v>288.52</c:v>
                </c:pt>
                <c:pt idx="10">
                  <c:v>266.01</c:v>
                </c:pt>
                <c:pt idx="11">
                  <c:v>259.87999999999994</c:v>
                </c:pt>
                <c:pt idx="12">
                  <c:v>262.37</c:v>
                </c:pt>
                <c:pt idx="13">
                  <c:v>335.99</c:v>
                </c:pt>
                <c:pt idx="14">
                  <c:v>409.78</c:v>
                </c:pt>
                <c:pt idx="15">
                  <c:v>207.94</c:v>
                </c:pt>
                <c:pt idx="16">
                  <c:v>183.36</c:v>
                </c:pt>
                <c:pt idx="17">
                  <c:v>343.92</c:v>
                </c:pt>
                <c:pt idx="18">
                  <c:v>234.5</c:v>
                </c:pt>
                <c:pt idx="19">
                  <c:v>234.9</c:v>
                </c:pt>
                <c:pt idx="20">
                  <c:v>280.83999999999997</c:v>
                </c:pt>
                <c:pt idx="21">
                  <c:v>300.67</c:v>
                </c:pt>
                <c:pt idx="22">
                  <c:v>276.88</c:v>
                </c:pt>
                <c:pt idx="23">
                  <c:v>268.13</c:v>
                </c:pt>
                <c:pt idx="24">
                  <c:v>225.61</c:v>
                </c:pt>
                <c:pt idx="25">
                  <c:v>285.08000000000004</c:v>
                </c:pt>
                <c:pt idx="26">
                  <c:v>324.93999999999994</c:v>
                </c:pt>
                <c:pt idx="27">
                  <c:v>290.78999999999996</c:v>
                </c:pt>
                <c:pt idx="28">
                  <c:v>301.24</c:v>
                </c:pt>
                <c:pt idx="29">
                  <c:v>362.76</c:v>
                </c:pt>
                <c:pt idx="30">
                  <c:v>345.61000000000007</c:v>
                </c:pt>
                <c:pt idx="31">
                  <c:v>297.59999999999997</c:v>
                </c:pt>
                <c:pt idx="32">
                  <c:v>286.59999999999991</c:v>
                </c:pt>
                <c:pt idx="33">
                  <c:v>305.52999999999997</c:v>
                </c:pt>
                <c:pt idx="34">
                  <c:v>269.53999999999996</c:v>
                </c:pt>
                <c:pt idx="35">
                  <c:v>255.96999999999997</c:v>
                </c:pt>
                <c:pt idx="36">
                  <c:v>205.13</c:v>
                </c:pt>
                <c:pt idx="37">
                  <c:v>300.70000000000005</c:v>
                </c:pt>
                <c:pt idx="38">
                  <c:v>315.76999999999987</c:v>
                </c:pt>
                <c:pt idx="39">
                  <c:v>366.23</c:v>
                </c:pt>
                <c:pt idx="40">
                  <c:v>334.4</c:v>
                </c:pt>
                <c:pt idx="41">
                  <c:v>236.55999999999995</c:v>
                </c:pt>
                <c:pt idx="42">
                  <c:v>208.62</c:v>
                </c:pt>
                <c:pt idx="43">
                  <c:v>224.27999999999997</c:v>
                </c:pt>
                <c:pt idx="44">
                  <c:v>245.09000000000003</c:v>
                </c:pt>
                <c:pt idx="45">
                  <c:v>240.09000000000003</c:v>
                </c:pt>
                <c:pt idx="46">
                  <c:v>246.88</c:v>
                </c:pt>
                <c:pt idx="47">
                  <c:v>234.19000000000005</c:v>
                </c:pt>
                <c:pt idx="48">
                  <c:v>220.33000000000004</c:v>
                </c:pt>
                <c:pt idx="49">
                  <c:v>226.06000000000006</c:v>
                </c:pt>
                <c:pt idx="50">
                  <c:v>292.54999999999995</c:v>
                </c:pt>
                <c:pt idx="51">
                  <c:v>217.5200000000001</c:v>
                </c:pt>
                <c:pt idx="52">
                  <c:v>282.48</c:v>
                </c:pt>
                <c:pt idx="53">
                  <c:v>243.41999999999996</c:v>
                </c:pt>
                <c:pt idx="54">
                  <c:v>228.24999999999994</c:v>
                </c:pt>
                <c:pt idx="55">
                  <c:v>181.28999999999996</c:v>
                </c:pt>
                <c:pt idx="56">
                  <c:v>223.93999999999994</c:v>
                </c:pt>
                <c:pt idx="57">
                  <c:v>217.76</c:v>
                </c:pt>
                <c:pt idx="58">
                  <c:v>207.88</c:v>
                </c:pt>
                <c:pt idx="59">
                  <c:v>205.13000000000005</c:v>
                </c:pt>
                <c:pt idx="60">
                  <c:v>242.7399999999999</c:v>
                </c:pt>
                <c:pt idx="61">
                  <c:v>273.17999999999995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A-45F0-92B3-2FD79CCF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40320"/>
        <c:axId val="264842240"/>
      </c:lineChart>
      <c:catAx>
        <c:axId val="2648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4C4C4C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648422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64842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de euros</a:t>
                </a:r>
              </a:p>
            </c:rich>
          </c:tx>
          <c:layout>
            <c:manualLayout>
              <c:xMode val="edge"/>
              <c:yMode val="edge"/>
              <c:x val="6.4683053040103496E-3"/>
              <c:y val="0.37595961630115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4840320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7.5032341526520052E-2"/>
          <c:y val="9.2071611253196933E-2"/>
          <c:w val="0.45924967658473481"/>
          <c:h val="6.138107416879795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4C4C4C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4C4C4C"/>
                </a:solidFill>
                <a:latin typeface="Arial"/>
                <a:cs typeface="Arial"/>
              </a:rPr>
              <a:t>Exportaciones anuales por áreas geográficas </a:t>
            </a:r>
            <a:r>
              <a:rPr lang="es-ES" sz="1000" b="0" i="0" u="none" strike="noStrike" baseline="0">
                <a:solidFill>
                  <a:srgbClr val="4C4C4C"/>
                </a:solidFill>
                <a:latin typeface="Arial"/>
                <a:cs typeface="Arial"/>
              </a:rPr>
              <a:t>(en millones de Euros)</a:t>
            </a:r>
          </a:p>
        </c:rich>
      </c:tx>
      <c:layout>
        <c:manualLayout>
          <c:xMode val="edge"/>
          <c:yMode val="edge"/>
          <c:x val="0.21202185792349726"/>
          <c:y val="2.3890784982935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38738072275618E-2"/>
          <c:y val="0.20580541220926077"/>
          <c:w val="0.89215762539187782"/>
          <c:h val="0.6965721644005749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CC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CC0000"/>
                </a:solidFill>
                <a:prstDash val="solid"/>
              </a:ln>
            </c:spPr>
          </c:marker>
          <c:cat>
            <c:strRef>
              <c:f>exportaciones_áreas!$A$15:$A$29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2023*</c:v>
                </c:pt>
              </c:strCache>
            </c:strRef>
          </c:cat>
          <c:val>
            <c:numRef>
              <c:f>exportaciones_áreas!$C$15:$C$29</c:f>
              <c:numCache>
                <c:formatCode>#,##0.0</c:formatCode>
                <c:ptCount val="15"/>
                <c:pt idx="0">
                  <c:v>5477.9131124200003</c:v>
                </c:pt>
                <c:pt idx="1">
                  <c:v>7402.3100240199992</c:v>
                </c:pt>
                <c:pt idx="2">
                  <c:v>8302.3563535899993</c:v>
                </c:pt>
                <c:pt idx="3">
                  <c:v>7237.0224914999999</c:v>
                </c:pt>
                <c:pt idx="4">
                  <c:v>7448.1581539199997</c:v>
                </c:pt>
                <c:pt idx="5">
                  <c:v>8141.0992138499996</c:v>
                </c:pt>
                <c:pt idx="6">
                  <c:v>8539.7265434399997</c:v>
                </c:pt>
                <c:pt idx="7">
                  <c:v>8437.5580456099997</c:v>
                </c:pt>
                <c:pt idx="8">
                  <c:v>8105.9153159400003</c:v>
                </c:pt>
                <c:pt idx="9">
                  <c:v>9145.2900632099991</c:v>
                </c:pt>
                <c:pt idx="10">
                  <c:v>10205.370000000003</c:v>
                </c:pt>
                <c:pt idx="11">
                  <c:v>8917.66</c:v>
                </c:pt>
                <c:pt idx="12">
                  <c:v>9497.2099999999991</c:v>
                </c:pt>
                <c:pt idx="13">
                  <c:v>10769.480000000001</c:v>
                </c:pt>
                <c:pt idx="14">
                  <c:v>10174.630000000001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E91-4764-8286-D0ECD9EECC8B}"/>
            </c:ext>
          </c:extLst>
        </c:ser>
        <c:ser>
          <c:idx val="1"/>
          <c:order val="1"/>
          <c:tx>
            <c:v>A Unión Europea</c:v>
          </c:tx>
          <c:spPr>
            <a:ln w="38100">
              <a:solidFill>
                <a:srgbClr val="0066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6699"/>
                </a:solidFill>
                <a:prstDash val="solid"/>
              </a:ln>
            </c:spPr>
          </c:marker>
          <c:cat>
            <c:strRef>
              <c:f>exportaciones_áreas!$A$15:$A$29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2023*</c:v>
                </c:pt>
              </c:strCache>
            </c:strRef>
          </c:cat>
          <c:val>
            <c:numRef>
              <c:f>exportaciones_áreas!$F$15:$F$29</c:f>
              <c:numCache>
                <c:formatCode>#,##0.0</c:formatCode>
                <c:ptCount val="15"/>
                <c:pt idx="0">
                  <c:v>4287.8982461899996</c:v>
                </c:pt>
                <c:pt idx="1">
                  <c:v>5917.3205327100004</c:v>
                </c:pt>
                <c:pt idx="2">
                  <c:v>6520.2783043400004</c:v>
                </c:pt>
                <c:pt idx="3">
                  <c:v>5356.0926067800001</c:v>
                </c:pt>
                <c:pt idx="4">
                  <c:v>5336.0502575700002</c:v>
                </c:pt>
                <c:pt idx="5">
                  <c:v>5743.58219534</c:v>
                </c:pt>
                <c:pt idx="6">
                  <c:v>6154.75093758</c:v>
                </c:pt>
                <c:pt idx="7">
                  <c:v>5912.2977314400005</c:v>
                </c:pt>
                <c:pt idx="8">
                  <c:v>5666.2672512899999</c:v>
                </c:pt>
                <c:pt idx="9">
                  <c:v>6551.1964532000002</c:v>
                </c:pt>
                <c:pt idx="10">
                  <c:v>7193.4</c:v>
                </c:pt>
                <c:pt idx="11">
                  <c:v>5578.38</c:v>
                </c:pt>
                <c:pt idx="12">
                  <c:v>5945.9400000000005</c:v>
                </c:pt>
                <c:pt idx="13">
                  <c:v>7611.54</c:v>
                </c:pt>
                <c:pt idx="14">
                  <c:v>7428.0199999999995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91-4764-8286-D0ECD9EECC8B}"/>
            </c:ext>
          </c:extLst>
        </c:ser>
        <c:ser>
          <c:idx val="2"/>
          <c:order val="2"/>
          <c:tx>
            <c:v>Al Resto del Mundo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exportaciones_áreas!$A$15:$A$29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2023*</c:v>
                </c:pt>
              </c:strCache>
            </c:strRef>
          </c:cat>
          <c:val>
            <c:numRef>
              <c:f>exportaciones_áreas!$I$15:$I$29</c:f>
              <c:numCache>
                <c:formatCode>#,##0.0</c:formatCode>
                <c:ptCount val="15"/>
                <c:pt idx="0">
                  <c:v>1190.0148662299998</c:v>
                </c:pt>
                <c:pt idx="1">
                  <c:v>1484.9894913100002</c:v>
                </c:pt>
                <c:pt idx="2">
                  <c:v>1782.0780492500003</c:v>
                </c:pt>
                <c:pt idx="3">
                  <c:v>1880.92988472</c:v>
                </c:pt>
                <c:pt idx="4">
                  <c:v>2112.1078963499999</c:v>
                </c:pt>
                <c:pt idx="5">
                  <c:v>2397.5170185100001</c:v>
                </c:pt>
                <c:pt idx="6">
                  <c:v>2384.9756058600005</c:v>
                </c:pt>
                <c:pt idx="7">
                  <c:v>2525.2603141700001</c:v>
                </c:pt>
                <c:pt idx="8">
                  <c:v>2439.6480646499999</c:v>
                </c:pt>
                <c:pt idx="9">
                  <c:v>2594.0936100099998</c:v>
                </c:pt>
                <c:pt idx="10">
                  <c:v>3011.9700000000003</c:v>
                </c:pt>
                <c:pt idx="11">
                  <c:v>3339.2800000000007</c:v>
                </c:pt>
                <c:pt idx="12">
                  <c:v>3551.27</c:v>
                </c:pt>
                <c:pt idx="13">
                  <c:v>3157.94</c:v>
                </c:pt>
                <c:pt idx="14">
                  <c:v>2746.6100000000006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E91-4764-8286-D0ECD9EEC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68768"/>
        <c:axId val="265175040"/>
      </c:lineChart>
      <c:catAx>
        <c:axId val="26516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51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1750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de euros</a:t>
                </a:r>
              </a:p>
            </c:rich>
          </c:tx>
          <c:layout>
            <c:manualLayout>
              <c:xMode val="edge"/>
              <c:yMode val="edge"/>
              <c:x val="6.7732790231822115E-3"/>
              <c:y val="0.389078498293515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5168768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10018234059540371"/>
          <c:y val="9.2150170648464161E-2"/>
          <c:w val="0.53734157547246486"/>
          <c:h val="8.532423208191126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4C4C4C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323850</xdr:rowOff>
    </xdr:from>
    <xdr:to>
      <xdr:col>9</xdr:col>
      <xdr:colOff>0</xdr:colOff>
      <xdr:row>3</xdr:row>
      <xdr:rowOff>438150</xdr:rowOff>
    </xdr:to>
    <xdr:sp macro="" textlink="">
      <xdr:nvSpPr>
        <xdr:cNvPr id="2284" name="Rectangle 2"/>
        <xdr:cNvSpPr>
          <a:spLocks noChangeArrowheads="1"/>
        </xdr:cNvSpPr>
      </xdr:nvSpPr>
      <xdr:spPr bwMode="auto">
        <a:xfrm>
          <a:off x="5895975" y="1609725"/>
          <a:ext cx="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600710</xdr:colOff>
      <xdr:row>0</xdr:row>
      <xdr:rowOff>595630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9</xdr:col>
      <xdr:colOff>600075</xdr:colOff>
      <xdr:row>24</xdr:row>
      <xdr:rowOff>0</xdr:rowOff>
    </xdr:to>
    <xdr:graphicFrame macro="">
      <xdr:nvGraphicFramePr>
        <xdr:cNvPr id="329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26</xdr:row>
      <xdr:rowOff>9525</xdr:rowOff>
    </xdr:from>
    <xdr:to>
      <xdr:col>6</xdr:col>
      <xdr:colOff>752475</xdr:colOff>
      <xdr:row>43</xdr:row>
      <xdr:rowOff>47625</xdr:rowOff>
    </xdr:to>
    <xdr:graphicFrame macro="">
      <xdr:nvGraphicFramePr>
        <xdr:cNvPr id="329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pic>
      <cdr:nvPicPr>
        <cdr:cNvPr id="2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1001" cy="268225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0.00664</cdr:x>
      <cdr:y>0.01318</cdr:y>
    </cdr:from>
    <cdr:to>
      <cdr:x>0.11166</cdr:x>
      <cdr:y>0.06266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71437" cy="20953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pic>
      <cdr:nvPicPr>
        <cdr:cNvPr id="3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2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1001" cy="268225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0.00934</cdr:x>
      <cdr:y>0.01759</cdr:y>
    </cdr:from>
    <cdr:to>
      <cdr:x>0.15652</cdr:x>
      <cdr:y>0.08725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71437" cy="20953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0"/>
  <sheetViews>
    <sheetView showGridLines="0" tabSelected="1" workbookViewId="0">
      <pane ySplit="4" topLeftCell="A394" activePane="bottomLeft" state="frozen"/>
      <selection pane="bottomLeft" activeCell="A3" sqref="A3:B4"/>
    </sheetView>
  </sheetViews>
  <sheetFormatPr baseColWidth="10" defaultColWidth="11.42578125" defaultRowHeight="13.5" x14ac:dyDescent="0.25"/>
  <cols>
    <col min="1" max="1" width="4.7109375" style="2" customWidth="1"/>
    <col min="2" max="2" width="8.7109375" style="2" customWidth="1"/>
    <col min="3" max="11" width="10.7109375" style="2" customWidth="1"/>
    <col min="12" max="12" width="3.7109375" style="2" customWidth="1"/>
    <col min="13" max="16384" width="11.42578125" style="2"/>
  </cols>
  <sheetData>
    <row r="1" spans="1:11" ht="70.150000000000006" customHeight="1" x14ac:dyDescent="0.25"/>
    <row r="2" spans="1:11" ht="19.899999999999999" customHeight="1" thickBot="1" x14ac:dyDescent="0.3">
      <c r="A2" s="3" t="s">
        <v>24</v>
      </c>
      <c r="B2" s="4"/>
      <c r="D2" s="5"/>
      <c r="H2" s="5"/>
    </row>
    <row r="3" spans="1:11" s="6" customFormat="1" ht="17.25" customHeight="1" x14ac:dyDescent="0.2">
      <c r="A3" s="101" t="s">
        <v>18</v>
      </c>
      <c r="B3" s="102"/>
      <c r="C3" s="105" t="s">
        <v>22</v>
      </c>
      <c r="D3" s="106"/>
      <c r="E3" s="107"/>
      <c r="F3" s="105" t="s">
        <v>27</v>
      </c>
      <c r="G3" s="106"/>
      <c r="H3" s="107"/>
      <c r="I3" s="99" t="s">
        <v>23</v>
      </c>
      <c r="J3" s="100"/>
      <c r="K3" s="100"/>
    </row>
    <row r="4" spans="1:11" s="6" customFormat="1" ht="45" x14ac:dyDescent="0.2">
      <c r="A4" s="103"/>
      <c r="B4" s="104"/>
      <c r="C4" s="7" t="s">
        <v>19</v>
      </c>
      <c r="D4" s="8" t="s">
        <v>20</v>
      </c>
      <c r="E4" s="9" t="s">
        <v>21</v>
      </c>
      <c r="F4" s="7" t="s">
        <v>19</v>
      </c>
      <c r="G4" s="8" t="s">
        <v>20</v>
      </c>
      <c r="H4" s="9" t="s">
        <v>21</v>
      </c>
      <c r="I4" s="7" t="s">
        <v>19</v>
      </c>
      <c r="J4" s="8" t="s">
        <v>20</v>
      </c>
      <c r="K4" s="8" t="s">
        <v>21</v>
      </c>
    </row>
    <row r="5" spans="1:11" s="14" customFormat="1" ht="12" customHeight="1" x14ac:dyDescent="0.2">
      <c r="A5" s="10">
        <v>1999</v>
      </c>
      <c r="B5" s="10"/>
      <c r="C5" s="11">
        <v>4088.2142088697369</v>
      </c>
      <c r="D5" s="12">
        <v>3.0500152944573422</v>
      </c>
      <c r="E5" s="13">
        <v>3.0500152944573422</v>
      </c>
      <c r="F5" s="11">
        <v>3396.3853309292854</v>
      </c>
      <c r="G5" s="12">
        <v>2.1451640006290296</v>
      </c>
      <c r="H5" s="13">
        <v>2.1451640006290296</v>
      </c>
      <c r="I5" s="11">
        <v>969.41162427006384</v>
      </c>
      <c r="J5" s="12">
        <v>50.961968103377721</v>
      </c>
      <c r="K5" s="12">
        <v>50.961968103377721</v>
      </c>
    </row>
    <row r="6" spans="1:11" s="14" customFormat="1" ht="12" customHeight="1" x14ac:dyDescent="0.2">
      <c r="A6" s="10">
        <v>2000</v>
      </c>
      <c r="C6" s="11">
        <f>SUM(C134:C145)</f>
        <v>4807.6225032695056</v>
      </c>
      <c r="D6" s="12">
        <f t="shared" ref="D6:D11" si="0">((C6/C5)-1)*100</f>
        <v>17.597128174911923</v>
      </c>
      <c r="E6" s="13">
        <f>((C6/C5)-1)*100</f>
        <v>17.597128174911923</v>
      </c>
      <c r="F6" s="11">
        <f>SUM(F134:F145)</f>
        <v>3839.2987264072699</v>
      </c>
      <c r="G6" s="12">
        <f t="shared" ref="G6:G12" si="1">((F6/F5)-1)*100</f>
        <v>13.040728666579149</v>
      </c>
      <c r="H6" s="13">
        <f t="shared" ref="H6:H11" si="2">((F6/F5)-1)*100</f>
        <v>13.040728666579149</v>
      </c>
      <c r="I6" s="11">
        <f>SUM(I145:I156)</f>
        <v>938.51312114305301</v>
      </c>
      <c r="J6" s="12">
        <f t="shared" ref="J6:J12" si="3">((I6/I5)-1)*100</f>
        <v>-3.1873460512995666</v>
      </c>
      <c r="K6" s="12">
        <f t="shared" ref="K6:K11" si="4">((I6/I5)-1)*100</f>
        <v>-3.1873460512995666</v>
      </c>
    </row>
    <row r="7" spans="1:11" s="14" customFormat="1" ht="12" customHeight="1" x14ac:dyDescent="0.2">
      <c r="A7" s="15">
        <v>2001</v>
      </c>
      <c r="B7" s="16"/>
      <c r="C7" s="17">
        <f>SUM(C146:C157)</f>
        <v>4348.46</v>
      </c>
      <c r="D7" s="18">
        <f t="shared" si="0"/>
        <v>-9.5507187379467613</v>
      </c>
      <c r="E7" s="19">
        <f>((C7/C6)-1)*100</f>
        <v>-9.5507187379467613</v>
      </c>
      <c r="F7" s="17">
        <f>SUM(F146:F157)</f>
        <v>3424.6050242600004</v>
      </c>
      <c r="G7" s="18">
        <f t="shared" si="1"/>
        <v>-10.801287727233733</v>
      </c>
      <c r="H7" s="19">
        <f t="shared" si="2"/>
        <v>-10.801287727233733</v>
      </c>
      <c r="I7" s="17">
        <f>SUM(I146:I157)</f>
        <v>923.8549757400001</v>
      </c>
      <c r="J7" s="18">
        <f t="shared" si="3"/>
        <v>-1.5618476793590408</v>
      </c>
      <c r="K7" s="18">
        <f t="shared" si="4"/>
        <v>-1.5618476793590408</v>
      </c>
    </row>
    <row r="8" spans="1:11" s="14" customFormat="1" ht="12" customHeight="1" x14ac:dyDescent="0.2">
      <c r="A8" s="20">
        <v>2002</v>
      </c>
      <c r="B8" s="21"/>
      <c r="C8" s="22">
        <f>SUM(C158:C169)</f>
        <v>4433.6775340100003</v>
      </c>
      <c r="D8" s="23">
        <f t="shared" si="0"/>
        <v>1.9597175554104229</v>
      </c>
      <c r="E8" s="24">
        <f>((C8/C7)-1)*100</f>
        <v>1.9597175554104229</v>
      </c>
      <c r="F8" s="22">
        <f>SUM(F158:F169)</f>
        <v>3760.10124589</v>
      </c>
      <c r="G8" s="23">
        <f t="shared" si="1"/>
        <v>9.7966398826531798</v>
      </c>
      <c r="H8" s="24">
        <f t="shared" si="2"/>
        <v>9.7966398826531798</v>
      </c>
      <c r="I8" s="22">
        <f>SUM(I158:I169)</f>
        <v>673.57628812000007</v>
      </c>
      <c r="J8" s="23">
        <f t="shared" si="3"/>
        <v>-27.090690010034191</v>
      </c>
      <c r="K8" s="23">
        <f t="shared" si="4"/>
        <v>-27.090690010034191</v>
      </c>
    </row>
    <row r="9" spans="1:11" s="14" customFormat="1" ht="12" customHeight="1" x14ac:dyDescent="0.2">
      <c r="A9" s="10">
        <v>2003</v>
      </c>
      <c r="C9" s="11">
        <f>SUM(C170:C181)</f>
        <v>5106.8726752699995</v>
      </c>
      <c r="D9" s="12">
        <f t="shared" si="0"/>
        <v>15.183673961311616</v>
      </c>
      <c r="E9" s="13">
        <f>((C9/C8)-1)*100</f>
        <v>15.183673961311616</v>
      </c>
      <c r="F9" s="11">
        <f>SUM(F170:F181)</f>
        <v>4310.4716354400007</v>
      </c>
      <c r="G9" s="12">
        <f t="shared" si="1"/>
        <v>14.637116225303416</v>
      </c>
      <c r="H9" s="13">
        <f t="shared" si="2"/>
        <v>14.637116225303416</v>
      </c>
      <c r="I9" s="11">
        <f>SUM(I170:I181)</f>
        <v>796.40103983000006</v>
      </c>
      <c r="J9" s="12">
        <f t="shared" si="3"/>
        <v>18.23472023529995</v>
      </c>
      <c r="K9" s="12">
        <f t="shared" si="4"/>
        <v>18.23472023529995</v>
      </c>
    </row>
    <row r="10" spans="1:11" s="14" customFormat="1" ht="12" customHeight="1" x14ac:dyDescent="0.2">
      <c r="A10" s="15">
        <v>2004</v>
      </c>
      <c r="B10" s="16"/>
      <c r="C10" s="17">
        <f>SUM(C182:C193)</f>
        <v>4922.8681377899993</v>
      </c>
      <c r="D10" s="18">
        <f t="shared" si="0"/>
        <v>-3.6030766612028753</v>
      </c>
      <c r="E10" s="19">
        <f>((C10/C9)-1)*100</f>
        <v>-3.6030766612028753</v>
      </c>
      <c r="F10" s="17">
        <f>SUM(F182:F193)</f>
        <v>4066.2397554599997</v>
      </c>
      <c r="G10" s="18">
        <f t="shared" si="1"/>
        <v>-5.6660129247102731</v>
      </c>
      <c r="H10" s="19">
        <f t="shared" si="2"/>
        <v>-5.6660129247102731</v>
      </c>
      <c r="I10" s="17">
        <f>SUM(I182:I193)</f>
        <v>856.62838232999979</v>
      </c>
      <c r="J10" s="18">
        <f t="shared" si="3"/>
        <v>7.562438958248463</v>
      </c>
      <c r="K10" s="18">
        <f t="shared" si="4"/>
        <v>7.562438958248463</v>
      </c>
    </row>
    <row r="11" spans="1:11" s="14" customFormat="1" ht="12" customHeight="1" x14ac:dyDescent="0.2">
      <c r="A11" s="10">
        <v>2005</v>
      </c>
      <c r="C11" s="11">
        <f>SUM(C194:C205)</f>
        <v>4894.3111322900004</v>
      </c>
      <c r="D11" s="12">
        <f t="shared" si="0"/>
        <v>-0.58008877550026483</v>
      </c>
      <c r="E11" s="13">
        <f t="shared" ref="E11:E21" si="5">D11</f>
        <v>-0.58008877550026483</v>
      </c>
      <c r="F11" s="11">
        <f>SUM(F194:F205)</f>
        <v>3941.5780645199998</v>
      </c>
      <c r="G11" s="12">
        <f t="shared" si="1"/>
        <v>-3.0657732558098338</v>
      </c>
      <c r="H11" s="13">
        <f t="shared" si="2"/>
        <v>-3.0657732558098338</v>
      </c>
      <c r="I11" s="11">
        <f>SUM(I194:I205)</f>
        <v>952.73306776999993</v>
      </c>
      <c r="J11" s="12">
        <f t="shared" si="3"/>
        <v>11.218947144688185</v>
      </c>
      <c r="K11" s="12">
        <f t="shared" si="4"/>
        <v>11.218947144688185</v>
      </c>
    </row>
    <row r="12" spans="1:11" s="14" customFormat="1" ht="12" customHeight="1" x14ac:dyDescent="0.2">
      <c r="A12" s="10">
        <v>2006</v>
      </c>
      <c r="C12" s="11">
        <f>SUM(C206:C217)</f>
        <v>5495.7364119199992</v>
      </c>
      <c r="D12" s="12">
        <f t="shared" ref="D12:D17" si="6">((C12/C11)-1)*100</f>
        <v>12.288251878024713</v>
      </c>
      <c r="E12" s="13">
        <f t="shared" si="5"/>
        <v>12.288251878024713</v>
      </c>
      <c r="F12" s="11">
        <f>SUM(F206:F217)</f>
        <v>4214.9259821300002</v>
      </c>
      <c r="G12" s="12">
        <f t="shared" si="1"/>
        <v>6.9349867777714236</v>
      </c>
      <c r="H12" s="13">
        <f t="shared" ref="H12:H21" si="7">G12</f>
        <v>6.9349867777714236</v>
      </c>
      <c r="I12" s="11">
        <f>SUM(I206:I217)</f>
        <v>1280.8104297900002</v>
      </c>
      <c r="J12" s="12">
        <f t="shared" si="3"/>
        <v>34.435391519254125</v>
      </c>
      <c r="K12" s="12">
        <f t="shared" ref="K12:K21" si="8">J12</f>
        <v>34.435391519254125</v>
      </c>
    </row>
    <row r="13" spans="1:11" s="14" customFormat="1" ht="12" customHeight="1" x14ac:dyDescent="0.2">
      <c r="A13" s="15">
        <v>2007</v>
      </c>
      <c r="B13" s="16"/>
      <c r="C13" s="17">
        <f>SUM(C218:C229)</f>
        <v>5728.8435584600002</v>
      </c>
      <c r="D13" s="18">
        <f t="shared" si="6"/>
        <v>4.2415998342715699</v>
      </c>
      <c r="E13" s="19">
        <f t="shared" si="5"/>
        <v>4.2415998342715699</v>
      </c>
      <c r="F13" s="17">
        <f>SUM(F218:F229)</f>
        <v>4347.76463023</v>
      </c>
      <c r="G13" s="18">
        <f t="shared" ref="G13:G18" si="9">((F13/F12)-1)*100</f>
        <v>3.1516246943171788</v>
      </c>
      <c r="H13" s="19">
        <f t="shared" si="7"/>
        <v>3.1516246943171788</v>
      </c>
      <c r="I13" s="17">
        <f>SUM(I218:I229)</f>
        <v>1381.07892823</v>
      </c>
      <c r="J13" s="18">
        <f t="shared" ref="J13:J18" si="10">((I13/I12)-1)*100</f>
        <v>7.828519826813074</v>
      </c>
      <c r="K13" s="18">
        <f t="shared" si="8"/>
        <v>7.828519826813074</v>
      </c>
    </row>
    <row r="14" spans="1:11" s="14" customFormat="1" ht="12" customHeight="1" x14ac:dyDescent="0.2">
      <c r="A14" s="20">
        <v>2008</v>
      </c>
      <c r="B14" s="21"/>
      <c r="C14" s="22">
        <f>SUM(C230:C241)</f>
        <v>6378.9473243299999</v>
      </c>
      <c r="D14" s="23">
        <f t="shared" si="6"/>
        <v>11.347905720168727</v>
      </c>
      <c r="E14" s="24">
        <f t="shared" si="5"/>
        <v>11.347905720168727</v>
      </c>
      <c r="F14" s="22">
        <f>SUM(F230:F241)</f>
        <v>4307.1335254400001</v>
      </c>
      <c r="G14" s="23">
        <f t="shared" si="9"/>
        <v>-0.93452861977605384</v>
      </c>
      <c r="H14" s="24">
        <f t="shared" si="7"/>
        <v>-0.93452861977605384</v>
      </c>
      <c r="I14" s="22">
        <f>SUM(I230:I241)</f>
        <v>2071.8137988899998</v>
      </c>
      <c r="J14" s="23">
        <f t="shared" si="10"/>
        <v>50.01414883255444</v>
      </c>
      <c r="K14" s="23">
        <f t="shared" si="8"/>
        <v>50.01414883255444</v>
      </c>
    </row>
    <row r="15" spans="1:11" s="14" customFormat="1" ht="12" customHeight="1" x14ac:dyDescent="0.2">
      <c r="A15" s="10">
        <v>2009</v>
      </c>
      <c r="C15" s="11">
        <f>SUM(C242:C253)</f>
        <v>5477.9131124200003</v>
      </c>
      <c r="D15" s="12">
        <f t="shared" si="6"/>
        <v>-14.125123881699997</v>
      </c>
      <c r="E15" s="13">
        <f t="shared" si="5"/>
        <v>-14.125123881699997</v>
      </c>
      <c r="F15" s="11">
        <f>SUM(F242:F253)</f>
        <v>4287.8982461899996</v>
      </c>
      <c r="G15" s="12">
        <f t="shared" si="9"/>
        <v>-0.44659119891193866</v>
      </c>
      <c r="H15" s="13">
        <f t="shared" si="7"/>
        <v>-0.44659119891193866</v>
      </c>
      <c r="I15" s="11">
        <f>SUM(I242:I253)</f>
        <v>1190.0148662299998</v>
      </c>
      <c r="J15" s="12">
        <f t="shared" si="10"/>
        <v>-42.561688368541361</v>
      </c>
      <c r="K15" s="12">
        <f t="shared" si="8"/>
        <v>-42.561688368541361</v>
      </c>
    </row>
    <row r="16" spans="1:11" s="14" customFormat="1" ht="12" customHeight="1" x14ac:dyDescent="0.2">
      <c r="A16" s="15">
        <v>2010</v>
      </c>
      <c r="B16" s="16"/>
      <c r="C16" s="17">
        <f>SUM(C254:C265)</f>
        <v>7402.3100240199992</v>
      </c>
      <c r="D16" s="18">
        <f t="shared" si="6"/>
        <v>35.130110173468054</v>
      </c>
      <c r="E16" s="19">
        <f t="shared" si="5"/>
        <v>35.130110173468054</v>
      </c>
      <c r="F16" s="17">
        <f>SUM(F254:F265)</f>
        <v>5917.3205327100004</v>
      </c>
      <c r="G16" s="18">
        <f t="shared" si="9"/>
        <v>38.000488653568667</v>
      </c>
      <c r="H16" s="19">
        <f t="shared" si="7"/>
        <v>38.000488653568667</v>
      </c>
      <c r="I16" s="17">
        <f>SUM(I254:I265)</f>
        <v>1484.9894913100002</v>
      </c>
      <c r="J16" s="18">
        <f t="shared" si="10"/>
        <v>24.787473959421046</v>
      </c>
      <c r="K16" s="18">
        <f t="shared" si="8"/>
        <v>24.787473959421046</v>
      </c>
    </row>
    <row r="17" spans="1:11" s="14" customFormat="1" ht="12" customHeight="1" x14ac:dyDescent="0.2">
      <c r="A17" s="20">
        <v>2011</v>
      </c>
      <c r="B17" s="21"/>
      <c r="C17" s="22">
        <f>SUM(C266:C277)</f>
        <v>8302.3563535899993</v>
      </c>
      <c r="D17" s="23">
        <f t="shared" si="6"/>
        <v>12.158992620538855</v>
      </c>
      <c r="E17" s="24">
        <f t="shared" si="5"/>
        <v>12.158992620538855</v>
      </c>
      <c r="F17" s="22">
        <f>SUM(F266:F277)</f>
        <v>6520.2783043400004</v>
      </c>
      <c r="G17" s="23">
        <f t="shared" si="9"/>
        <v>10.189709485855069</v>
      </c>
      <c r="H17" s="24">
        <f t="shared" si="7"/>
        <v>10.189709485855069</v>
      </c>
      <c r="I17" s="22">
        <f>SUM(I266:I277)</f>
        <v>1782.0780492500003</v>
      </c>
      <c r="J17" s="23">
        <f t="shared" si="10"/>
        <v>20.00610507202445</v>
      </c>
      <c r="K17" s="23">
        <f t="shared" si="8"/>
        <v>20.00610507202445</v>
      </c>
    </row>
    <row r="18" spans="1:11" s="14" customFormat="1" ht="12" customHeight="1" x14ac:dyDescent="0.2">
      <c r="A18" s="10">
        <v>2012</v>
      </c>
      <c r="C18" s="11">
        <f>SUM(C278:C289)</f>
        <v>7237.0224914999999</v>
      </c>
      <c r="D18" s="12">
        <f t="shared" ref="D18:D23" si="11">((C18/C17)-1)*100</f>
        <v>-12.83170484038958</v>
      </c>
      <c r="E18" s="13">
        <f t="shared" si="5"/>
        <v>-12.83170484038958</v>
      </c>
      <c r="F18" s="11">
        <f>SUM(F278:F289)</f>
        <v>5356.0926067800001</v>
      </c>
      <c r="G18" s="12">
        <f t="shared" si="9"/>
        <v>-17.854846729243135</v>
      </c>
      <c r="H18" s="13">
        <f t="shared" si="7"/>
        <v>-17.854846729243135</v>
      </c>
      <c r="I18" s="11">
        <f>SUM(I278:I289)</f>
        <v>1880.92988472</v>
      </c>
      <c r="J18" s="12">
        <f t="shared" si="10"/>
        <v>5.5469980964976351</v>
      </c>
      <c r="K18" s="12">
        <f t="shared" si="8"/>
        <v>5.5469980964976351</v>
      </c>
    </row>
    <row r="19" spans="1:11" s="14" customFormat="1" ht="12" customHeight="1" x14ac:dyDescent="0.2">
      <c r="A19" s="15">
        <v>2013</v>
      </c>
      <c r="B19" s="16"/>
      <c r="C19" s="17">
        <f>SUM(C290:C301)</f>
        <v>7448.1581539199997</v>
      </c>
      <c r="D19" s="18">
        <f t="shared" si="11"/>
        <v>2.9174382512695329</v>
      </c>
      <c r="E19" s="19">
        <f t="shared" si="5"/>
        <v>2.9174382512695329</v>
      </c>
      <c r="F19" s="17">
        <f>SUM(F290:F301)</f>
        <v>5336.0502575700002</v>
      </c>
      <c r="G19" s="18">
        <f t="shared" ref="G19:G24" si="12">((F19/F18)-1)*100</f>
        <v>-0.37419721206144452</v>
      </c>
      <c r="H19" s="19">
        <f t="shared" si="7"/>
        <v>-0.37419721206144452</v>
      </c>
      <c r="I19" s="17">
        <f>SUM(I290:I301)</f>
        <v>2112.1078963499999</v>
      </c>
      <c r="J19" s="18">
        <f t="shared" ref="J19:J24" si="13">((I19/I18)-1)*100</f>
        <v>12.290623563802527</v>
      </c>
      <c r="K19" s="18">
        <f t="shared" si="8"/>
        <v>12.290623563802527</v>
      </c>
    </row>
    <row r="20" spans="1:11" s="14" customFormat="1" ht="12" customHeight="1" x14ac:dyDescent="0.2">
      <c r="A20" s="10">
        <v>2014</v>
      </c>
      <c r="C20" s="11">
        <f>SUM(C302:C313)</f>
        <v>8141.0992138499996</v>
      </c>
      <c r="D20" s="12">
        <f t="shared" si="11"/>
        <v>9.3035223690208788</v>
      </c>
      <c r="E20" s="13">
        <f t="shared" si="5"/>
        <v>9.3035223690208788</v>
      </c>
      <c r="F20" s="11">
        <f>SUM(F302:F313)</f>
        <v>5743.58219534</v>
      </c>
      <c r="G20" s="12">
        <f t="shared" si="12"/>
        <v>7.6373331977496628</v>
      </c>
      <c r="H20" s="13">
        <f t="shared" si="7"/>
        <v>7.6373331977496628</v>
      </c>
      <c r="I20" s="11">
        <f>SUM(I302:I313)</f>
        <v>2397.5170185100001</v>
      </c>
      <c r="J20" s="12">
        <f t="shared" si="13"/>
        <v>13.512999153747064</v>
      </c>
      <c r="K20" s="12">
        <f t="shared" si="8"/>
        <v>13.512999153747064</v>
      </c>
    </row>
    <row r="21" spans="1:11" s="14" customFormat="1" ht="12" customHeight="1" x14ac:dyDescent="0.2">
      <c r="A21" s="10">
        <v>2015</v>
      </c>
      <c r="C21" s="11">
        <f>SUM(C314:C325)</f>
        <v>8539.7265434399997</v>
      </c>
      <c r="D21" s="12">
        <f t="shared" si="11"/>
        <v>4.8964804275058782</v>
      </c>
      <c r="E21" s="13">
        <f t="shared" si="5"/>
        <v>4.8964804275058782</v>
      </c>
      <c r="F21" s="11">
        <f>SUM(F314:F325)</f>
        <v>6154.75093758</v>
      </c>
      <c r="G21" s="12">
        <f t="shared" si="12"/>
        <v>7.158750902417621</v>
      </c>
      <c r="H21" s="13">
        <f t="shared" si="7"/>
        <v>7.158750902417621</v>
      </c>
      <c r="I21" s="11">
        <f>SUM(I314:I325)</f>
        <v>2384.9756058600005</v>
      </c>
      <c r="J21" s="12">
        <f t="shared" si="13"/>
        <v>-0.52310004697250223</v>
      </c>
      <c r="K21" s="12">
        <f t="shared" si="8"/>
        <v>-0.52310004697250223</v>
      </c>
    </row>
    <row r="22" spans="1:11" s="14" customFormat="1" ht="12" customHeight="1" x14ac:dyDescent="0.2">
      <c r="A22" s="15">
        <v>2016</v>
      </c>
      <c r="B22" s="16"/>
      <c r="C22" s="17">
        <f>SUM(C326:C337)</f>
        <v>8437.5580456099997</v>
      </c>
      <c r="D22" s="18">
        <f t="shared" si="11"/>
        <v>-1.1963907428450771</v>
      </c>
      <c r="E22" s="19">
        <f t="shared" ref="E22:E27" si="14">D22</f>
        <v>-1.1963907428450771</v>
      </c>
      <c r="F22" s="17">
        <f>SUM(F326:F337)</f>
        <v>5912.2977314400005</v>
      </c>
      <c r="G22" s="18">
        <f t="shared" si="12"/>
        <v>-3.9392854170526403</v>
      </c>
      <c r="H22" s="19">
        <f>G22</f>
        <v>-3.9392854170526403</v>
      </c>
      <c r="I22" s="17">
        <f>SUM(I326:I337)</f>
        <v>2525.2603141700001</v>
      </c>
      <c r="J22" s="18">
        <f t="shared" si="13"/>
        <v>5.8820185818803772</v>
      </c>
      <c r="K22" s="18">
        <f>J22</f>
        <v>5.8820185818803772</v>
      </c>
    </row>
    <row r="23" spans="1:11" s="14" customFormat="1" ht="12" customHeight="1" x14ac:dyDescent="0.2">
      <c r="A23" s="51">
        <v>2017</v>
      </c>
      <c r="B23" s="48"/>
      <c r="C23" s="22">
        <f>SUM(C338:C349)</f>
        <v>8105.9153159400003</v>
      </c>
      <c r="D23" s="23">
        <f t="shared" si="11"/>
        <v>-3.9305534596298375</v>
      </c>
      <c r="E23" s="24">
        <f t="shared" si="14"/>
        <v>-3.9305534596298375</v>
      </c>
      <c r="F23" s="22">
        <f>SUM(F338:F349)</f>
        <v>5666.2672512899999</v>
      </c>
      <c r="G23" s="23">
        <f t="shared" si="12"/>
        <v>-4.1613344138891506</v>
      </c>
      <c r="H23" s="24">
        <f>G23</f>
        <v>-4.1613344138891506</v>
      </c>
      <c r="I23" s="22">
        <f>SUM(I338:I349)</f>
        <v>2439.6480646499999</v>
      </c>
      <c r="J23" s="23">
        <f t="shared" si="13"/>
        <v>-3.3902346241139525</v>
      </c>
      <c r="K23" s="23">
        <f>J23</f>
        <v>-3.3902346241139525</v>
      </c>
    </row>
    <row r="24" spans="1:11" s="14" customFormat="1" ht="12" customHeight="1" x14ac:dyDescent="0.2">
      <c r="A24" s="52">
        <v>2018</v>
      </c>
      <c r="C24" s="11">
        <f>SUM(C350:C361)</f>
        <v>9145.2900632099991</v>
      </c>
      <c r="D24" s="12">
        <f t="shared" ref="D24:D29" si="15">((C24/C23)-1)*100</f>
        <v>12.822422968398218</v>
      </c>
      <c r="E24" s="13">
        <f t="shared" si="14"/>
        <v>12.822422968398218</v>
      </c>
      <c r="F24" s="11">
        <f>SUM(F350:F361)</f>
        <v>6551.1964532000002</v>
      </c>
      <c r="G24" s="12">
        <f t="shared" si="12"/>
        <v>15.617498481183256</v>
      </c>
      <c r="H24" s="13">
        <f>G24</f>
        <v>15.617498481183256</v>
      </c>
      <c r="I24" s="11">
        <f>SUM(I350:I361)</f>
        <v>2594.0936100099998</v>
      </c>
      <c r="J24" s="12">
        <f t="shared" si="13"/>
        <v>6.3306485717298466</v>
      </c>
      <c r="K24" s="12">
        <f>J24</f>
        <v>6.3306485717298466</v>
      </c>
    </row>
    <row r="25" spans="1:11" s="14" customFormat="1" ht="12" customHeight="1" x14ac:dyDescent="0.2">
      <c r="A25" s="53">
        <v>2019</v>
      </c>
      <c r="B25" s="16"/>
      <c r="C25" s="17">
        <f>SUM(C362:C373)</f>
        <v>10205.370000000003</v>
      </c>
      <c r="D25" s="18">
        <f t="shared" si="15"/>
        <v>11.591539792209883</v>
      </c>
      <c r="E25" s="19">
        <f t="shared" si="14"/>
        <v>11.591539792209883</v>
      </c>
      <c r="F25" s="17">
        <f>SUM(F362:F373)</f>
        <v>7193.4</v>
      </c>
      <c r="G25" s="18">
        <f t="shared" ref="G25:G26" si="16">((F25/F24)-1)*100</f>
        <v>9.8028436696675278</v>
      </c>
      <c r="H25" s="19">
        <f>G25</f>
        <v>9.8028436696675278</v>
      </c>
      <c r="I25" s="17">
        <f>SUM(I362:I373)</f>
        <v>3011.9700000000003</v>
      </c>
      <c r="J25" s="18">
        <f t="shared" ref="J25:J26" si="17">((I25/I24)-1)*100</f>
        <v>16.108762936600019</v>
      </c>
      <c r="K25" s="18">
        <f>J25</f>
        <v>16.108762936600019</v>
      </c>
    </row>
    <row r="26" spans="1:11" s="14" customFormat="1" ht="12" customHeight="1" x14ac:dyDescent="0.2">
      <c r="A26" s="69">
        <v>2020</v>
      </c>
      <c r="B26" s="48"/>
      <c r="C26" s="22">
        <f>SUM(C374:C385)</f>
        <v>8917.66</v>
      </c>
      <c r="D26" s="23">
        <f t="shared" si="15"/>
        <v>-12.617964855757336</v>
      </c>
      <c r="E26" s="24">
        <f t="shared" si="14"/>
        <v>-12.617964855757336</v>
      </c>
      <c r="F26" s="22">
        <f t="shared" ref="F26" si="18">SUM(F374:F385)</f>
        <v>5578.38</v>
      </c>
      <c r="G26" s="23">
        <f t="shared" si="16"/>
        <v>-22.451413795979647</v>
      </c>
      <c r="H26" s="24">
        <f t="shared" ref="H26" si="19">G26</f>
        <v>-22.451413795979647</v>
      </c>
      <c r="I26" s="22">
        <f t="shared" ref="I26" si="20">SUM(I374:I385)</f>
        <v>3339.2800000000007</v>
      </c>
      <c r="J26" s="23">
        <f t="shared" si="17"/>
        <v>10.866974106647831</v>
      </c>
      <c r="K26" s="23">
        <f t="shared" ref="K26" si="21">J26</f>
        <v>10.866974106647831</v>
      </c>
    </row>
    <row r="27" spans="1:11" s="14" customFormat="1" ht="12" customHeight="1" x14ac:dyDescent="0.2">
      <c r="A27" s="70">
        <v>2021</v>
      </c>
      <c r="C27" s="11">
        <f>SUM(C386:C397)</f>
        <v>9497.2099999999991</v>
      </c>
      <c r="D27" s="12">
        <f t="shared" si="15"/>
        <v>6.4989021783741441</v>
      </c>
      <c r="E27" s="13">
        <f t="shared" si="14"/>
        <v>6.4989021783741441</v>
      </c>
      <c r="F27" s="11">
        <f>SUM(F386:F397)</f>
        <v>5945.9400000000005</v>
      </c>
      <c r="G27" s="12">
        <f t="shared" ref="G27:G29" si="22">((F27/F26)-1)*100</f>
        <v>6.5890097124971847</v>
      </c>
      <c r="H27" s="13">
        <f t="shared" ref="H27:H29" si="23">G27</f>
        <v>6.5890097124971847</v>
      </c>
      <c r="I27" s="11">
        <f>SUM(I386:I397)</f>
        <v>3551.27</v>
      </c>
      <c r="J27" s="12">
        <f t="shared" ref="J27:J29" si="24">((I27/I26)-1)*100</f>
        <v>6.3483744998921621</v>
      </c>
      <c r="K27" s="12">
        <f t="shared" ref="K27:K29" si="25">J27</f>
        <v>6.3483744998921621</v>
      </c>
    </row>
    <row r="28" spans="1:11" s="14" customFormat="1" ht="12" customHeight="1" x14ac:dyDescent="0.2">
      <c r="A28" s="71">
        <v>2022</v>
      </c>
      <c r="B28" s="16"/>
      <c r="C28" s="72">
        <f>SUM(C398:C409)</f>
        <v>10769.480000000001</v>
      </c>
      <c r="D28" s="73">
        <f t="shared" si="15"/>
        <v>13.396250056595594</v>
      </c>
      <c r="E28" s="74">
        <f t="shared" ref="E28:E29" si="26">D28</f>
        <v>13.396250056595594</v>
      </c>
      <c r="F28" s="72">
        <f t="shared" ref="F28" si="27">SUM(F398:F409)</f>
        <v>7611.54</v>
      </c>
      <c r="G28" s="73">
        <f t="shared" si="22"/>
        <v>28.012391648755262</v>
      </c>
      <c r="H28" s="74">
        <f t="shared" si="23"/>
        <v>28.012391648755262</v>
      </c>
      <c r="I28" s="72">
        <f t="shared" ref="I28" si="28">SUM(I398:I409)</f>
        <v>3157.94</v>
      </c>
      <c r="J28" s="73">
        <f t="shared" si="24"/>
        <v>-11.075755997150317</v>
      </c>
      <c r="K28" s="73">
        <f t="shared" si="25"/>
        <v>-11.075755997150317</v>
      </c>
    </row>
    <row r="29" spans="1:11" s="14" customFormat="1" ht="12" customHeight="1" x14ac:dyDescent="0.2">
      <c r="A29" s="81" t="s">
        <v>30</v>
      </c>
      <c r="B29" s="82"/>
      <c r="C29" s="83">
        <f>SUM(C410:C421)</f>
        <v>10174.630000000001</v>
      </c>
      <c r="D29" s="84">
        <f t="shared" si="15"/>
        <v>-5.5234793137644562</v>
      </c>
      <c r="E29" s="85">
        <f t="shared" si="26"/>
        <v>-5.5234793137644562</v>
      </c>
      <c r="F29" s="83">
        <f t="shared" ref="F29" si="29">SUM(F410:F421)</f>
        <v>7428.0199999999995</v>
      </c>
      <c r="G29" s="84">
        <f t="shared" si="22"/>
        <v>-2.4110758138300548</v>
      </c>
      <c r="H29" s="85">
        <f t="shared" si="23"/>
        <v>-2.4110758138300548</v>
      </c>
      <c r="I29" s="83">
        <f t="shared" ref="I29" si="30">SUM(I410:I421)</f>
        <v>2746.6100000000006</v>
      </c>
      <c r="J29" s="84">
        <f t="shared" si="24"/>
        <v>-13.025263304559287</v>
      </c>
      <c r="K29" s="84">
        <f t="shared" si="25"/>
        <v>-13.025263304559287</v>
      </c>
    </row>
    <row r="30" spans="1:11" s="14" customFormat="1" ht="12" customHeight="1" x14ac:dyDescent="0.2">
      <c r="A30" s="88">
        <v>1999</v>
      </c>
      <c r="B30" s="25" t="s">
        <v>0</v>
      </c>
      <c r="C30" s="11">
        <v>1081.3944682845913</v>
      </c>
      <c r="D30" s="12">
        <v>20.299704748099835</v>
      </c>
      <c r="E30" s="13">
        <v>-77.605084788307707</v>
      </c>
      <c r="F30" s="11">
        <v>891.53326460158905</v>
      </c>
      <c r="G30" s="12">
        <v>-3.6467923561086857</v>
      </c>
      <c r="H30" s="13">
        <v>15.201961545152365</v>
      </c>
      <c r="I30" s="11">
        <v>140.36673539841092</v>
      </c>
      <c r="J30" s="12">
        <v>-10.08950744343794</v>
      </c>
      <c r="K30" s="12">
        <v>-6.2655636252719527</v>
      </c>
    </row>
    <row r="31" spans="1:11" s="14" customFormat="1" ht="12" customHeight="1" x14ac:dyDescent="0.2">
      <c r="A31" s="88"/>
      <c r="B31" s="25" t="s">
        <v>1</v>
      </c>
      <c r="C31" s="11">
        <v>1031.9000000000001</v>
      </c>
      <c r="D31" s="12">
        <v>-4.576911546727624</v>
      </c>
      <c r="E31" s="13">
        <v>11.721427613967194</v>
      </c>
      <c r="F31" s="11">
        <v>899.09449911651211</v>
      </c>
      <c r="G31" s="12">
        <v>0.84811580399100084</v>
      </c>
      <c r="H31" s="13">
        <v>1.9336036154511627</v>
      </c>
      <c r="I31" s="11">
        <v>184.80550088348787</v>
      </c>
      <c r="J31" s="12">
        <v>31.659043261883845</v>
      </c>
      <c r="K31" s="12">
        <v>1.9750545376159057</v>
      </c>
    </row>
    <row r="32" spans="1:11" s="14" customFormat="1" ht="12" customHeight="1" x14ac:dyDescent="0.2">
      <c r="A32" s="88"/>
      <c r="B32" s="25" t="s">
        <v>2</v>
      </c>
      <c r="C32" s="11">
        <v>1083.9000000000001</v>
      </c>
      <c r="D32" s="12">
        <v>5.0392479891462338</v>
      </c>
      <c r="E32" s="13">
        <v>1.9406686356249647</v>
      </c>
      <c r="F32" s="11">
        <v>748.06583238373423</v>
      </c>
      <c r="G32" s="12">
        <v>-16.797863503912545</v>
      </c>
      <c r="H32" s="13">
        <v>0.55231822125638708</v>
      </c>
      <c r="I32" s="11">
        <v>161.27247925306216</v>
      </c>
      <c r="J32" s="12">
        <v>-12.733940016895007</v>
      </c>
      <c r="K32" s="12">
        <v>4.0735158281361095</v>
      </c>
    </row>
    <row r="33" spans="1:11" s="14" customFormat="1" ht="12" customHeight="1" x14ac:dyDescent="0.2">
      <c r="A33" s="89"/>
      <c r="B33" s="26" t="s">
        <v>3</v>
      </c>
      <c r="C33" s="17">
        <v>909.33831163679633</v>
      </c>
      <c r="D33" s="18">
        <v>-16.104962483919529</v>
      </c>
      <c r="E33" s="19">
        <v>1.159321241555622</v>
      </c>
      <c r="F33" s="17">
        <v>857.69173482744941</v>
      </c>
      <c r="G33" s="18">
        <v>14.654579543405809</v>
      </c>
      <c r="H33" s="19">
        <v>-7.304244158282069</v>
      </c>
      <c r="I33" s="17">
        <v>205.38416240549088</v>
      </c>
      <c r="J33" s="18">
        <v>27.352269498635586</v>
      </c>
      <c r="K33" s="18">
        <v>31.556747777747884</v>
      </c>
    </row>
    <row r="34" spans="1:11" s="14" customFormat="1" ht="12" customHeight="1" x14ac:dyDescent="0.2">
      <c r="A34" s="87">
        <v>2000</v>
      </c>
      <c r="B34" s="27" t="s">
        <v>0</v>
      </c>
      <c r="C34" s="22">
        <f>SUM(C134:C136)</f>
        <v>1125.2124999098482</v>
      </c>
      <c r="D34" s="23">
        <f t="shared" ref="D34:D52" si="31">((C34/C33)-1)*100</f>
        <v>23.739700121562169</v>
      </c>
      <c r="E34" s="24">
        <f t="shared" ref="E34:E52" si="32">((C34/C30)-1)*100</f>
        <v>4.0519933206950132</v>
      </c>
      <c r="F34" s="22">
        <f>SUM(F134:F136)</f>
        <v>910.16784419963233</v>
      </c>
      <c r="G34" s="23">
        <f t="shared" ref="G34:G64" si="33">((F34/F33)-1)*100</f>
        <v>6.1182948653154545</v>
      </c>
      <c r="H34" s="24">
        <f t="shared" ref="H34:H64" si="34">((F34/F30)-1)*100</f>
        <v>2.0901721043881327</v>
      </c>
      <c r="I34" s="22">
        <f>SUM(I134:I136)</f>
        <v>215.04465571021603</v>
      </c>
      <c r="J34" s="23">
        <f t="shared" ref="J34:J64" si="35">((I34/I33)-1)*100</f>
        <v>4.7036213462518184</v>
      </c>
      <c r="K34" s="23">
        <f t="shared" ref="K34:K64" si="36">((I34/I30)-1)*100</f>
        <v>53.202006942629595</v>
      </c>
    </row>
    <row r="35" spans="1:11" s="14" customFormat="1" ht="12" customHeight="1" x14ac:dyDescent="0.2">
      <c r="A35" s="88"/>
      <c r="B35" s="25" t="s">
        <v>1</v>
      </c>
      <c r="C35" s="11">
        <f>SUM(C137:C139)</f>
        <v>1263.1617409998437</v>
      </c>
      <c r="D35" s="12">
        <f t="shared" si="31"/>
        <v>12.259839017167673</v>
      </c>
      <c r="E35" s="13">
        <f t="shared" si="32"/>
        <v>22.411255063459979</v>
      </c>
      <c r="F35" s="11">
        <f>SUM(F137:F139)</f>
        <v>1039.3115586768117</v>
      </c>
      <c r="G35" s="12">
        <f t="shared" si="33"/>
        <v>14.188999897128163</v>
      </c>
      <c r="H35" s="13">
        <f t="shared" si="34"/>
        <v>15.595363968757759</v>
      </c>
      <c r="I35" s="11">
        <f>SUM(I137:I139)</f>
        <v>223.85018232303196</v>
      </c>
      <c r="J35" s="12">
        <f t="shared" si="35"/>
        <v>4.0947432912175286</v>
      </c>
      <c r="K35" s="12">
        <f t="shared" si="36"/>
        <v>21.127445478021855</v>
      </c>
    </row>
    <row r="36" spans="1:11" s="14" customFormat="1" ht="12" customHeight="1" x14ac:dyDescent="0.2">
      <c r="A36" s="88"/>
      <c r="B36" s="25" t="s">
        <v>2</v>
      </c>
      <c r="C36" s="11">
        <f>SUM(C140:C142)</f>
        <v>1164.4767648780548</v>
      </c>
      <c r="D36" s="12">
        <f t="shared" si="31"/>
        <v>-7.8125368207934915</v>
      </c>
      <c r="E36" s="13">
        <f t="shared" si="32"/>
        <v>7.4339666830939066</v>
      </c>
      <c r="F36" s="11">
        <f>SUM(F140:F142)</f>
        <v>911.56749823302448</v>
      </c>
      <c r="G36" s="12">
        <f t="shared" si="33"/>
        <v>-12.291219064899384</v>
      </c>
      <c r="H36" s="13">
        <f t="shared" si="34"/>
        <v>21.856587852473798</v>
      </c>
      <c r="I36" s="11">
        <f>SUM(I140:I142)</f>
        <v>252.90926664503024</v>
      </c>
      <c r="J36" s="12">
        <f t="shared" si="35"/>
        <v>12.981487895356691</v>
      </c>
      <c r="K36" s="12">
        <f t="shared" si="36"/>
        <v>56.821094222886835</v>
      </c>
    </row>
    <row r="37" spans="1:11" s="14" customFormat="1" ht="12" customHeight="1" x14ac:dyDescent="0.2">
      <c r="A37" s="89"/>
      <c r="B37" s="26" t="s">
        <v>3</v>
      </c>
      <c r="C37" s="17">
        <f>SUM(C143:C145)</f>
        <v>1254.7714974817588</v>
      </c>
      <c r="D37" s="18">
        <f t="shared" si="31"/>
        <v>7.754103415980107</v>
      </c>
      <c r="E37" s="19">
        <f t="shared" si="32"/>
        <v>37.98731246934792</v>
      </c>
      <c r="F37" s="17">
        <f>SUM(F143:F145)</f>
        <v>978.25182529780147</v>
      </c>
      <c r="G37" s="18">
        <f t="shared" si="33"/>
        <v>7.3153471568520478</v>
      </c>
      <c r="H37" s="19">
        <f t="shared" si="34"/>
        <v>14.056342806498701</v>
      </c>
      <c r="I37" s="17">
        <f>SUM(I143:I145)</f>
        <v>276.51967218395743</v>
      </c>
      <c r="J37" s="18">
        <f t="shared" si="35"/>
        <v>9.3355241000581799</v>
      </c>
      <c r="K37" s="18">
        <f t="shared" si="36"/>
        <v>34.635343322151279</v>
      </c>
    </row>
    <row r="38" spans="1:11" s="14" customFormat="1" ht="12" customHeight="1" x14ac:dyDescent="0.2">
      <c r="A38" s="87">
        <v>2001</v>
      </c>
      <c r="B38" s="27" t="s">
        <v>0</v>
      </c>
      <c r="C38" s="22">
        <f>SUM(C146:C148)</f>
        <v>1324.1599999999999</v>
      </c>
      <c r="D38" s="23">
        <f t="shared" si="31"/>
        <v>5.5299712065104201</v>
      </c>
      <c r="E38" s="24">
        <f t="shared" si="32"/>
        <v>17.680882509400785</v>
      </c>
      <c r="F38" s="22">
        <f>SUM(F146:F148)</f>
        <v>1088.45420728</v>
      </c>
      <c r="G38" s="23">
        <f t="shared" si="33"/>
        <v>11.265236530343348</v>
      </c>
      <c r="H38" s="24">
        <f t="shared" si="34"/>
        <v>19.588295083875007</v>
      </c>
      <c r="I38" s="22">
        <f>SUM(I146:I148)</f>
        <v>235.70579271999998</v>
      </c>
      <c r="J38" s="23">
        <f t="shared" si="35"/>
        <v>-14.75984661113211</v>
      </c>
      <c r="K38" s="23">
        <f t="shared" si="36"/>
        <v>9.6078356104910121</v>
      </c>
    </row>
    <row r="39" spans="1:11" s="14" customFormat="1" ht="12" customHeight="1" x14ac:dyDescent="0.2">
      <c r="A39" s="88"/>
      <c r="B39" s="25" t="s">
        <v>1</v>
      </c>
      <c r="C39" s="11">
        <f>SUM(C149:C151)</f>
        <v>1256.19</v>
      </c>
      <c r="D39" s="12">
        <f t="shared" si="31"/>
        <v>-5.1330654905751398</v>
      </c>
      <c r="E39" s="13">
        <f t="shared" si="32"/>
        <v>-0.55192781522381829</v>
      </c>
      <c r="F39" s="11">
        <f>SUM(F149:F151)</f>
        <v>1003.3052626499999</v>
      </c>
      <c r="G39" s="12">
        <f t="shared" si="33"/>
        <v>-7.822923928309633</v>
      </c>
      <c r="H39" s="13">
        <f t="shared" si="34"/>
        <v>-3.4644371773034921</v>
      </c>
      <c r="I39" s="11">
        <f>SUM(I149:I151)</f>
        <v>252.88473735000002</v>
      </c>
      <c r="J39" s="12">
        <f t="shared" si="35"/>
        <v>7.2882997196455301</v>
      </c>
      <c r="K39" s="12">
        <f t="shared" si="36"/>
        <v>12.970529988253077</v>
      </c>
    </row>
    <row r="40" spans="1:11" s="14" customFormat="1" ht="12" customHeight="1" x14ac:dyDescent="0.2">
      <c r="A40" s="88"/>
      <c r="B40" s="25" t="s">
        <v>2</v>
      </c>
      <c r="C40" s="11">
        <f>SUM(C152:C154)</f>
        <v>995.95</v>
      </c>
      <c r="D40" s="12">
        <f t="shared" si="31"/>
        <v>-20.716611340641144</v>
      </c>
      <c r="E40" s="13">
        <f t="shared" si="32"/>
        <v>-14.47231666281491</v>
      </c>
      <c r="F40" s="11">
        <f>SUM(F152:F154)</f>
        <v>763.64681152999992</v>
      </c>
      <c r="G40" s="12">
        <f t="shared" si="33"/>
        <v>-23.886892657873371</v>
      </c>
      <c r="H40" s="13">
        <f t="shared" si="34"/>
        <v>-16.227068976214365</v>
      </c>
      <c r="I40" s="11">
        <f>SUM(I152:I154)</f>
        <v>232.30318846999998</v>
      </c>
      <c r="J40" s="12">
        <f t="shared" si="35"/>
        <v>-8.1387074189117836</v>
      </c>
      <c r="K40" s="12">
        <f t="shared" si="36"/>
        <v>-8.1476169095661692</v>
      </c>
    </row>
    <row r="41" spans="1:11" s="14" customFormat="1" ht="12" customHeight="1" x14ac:dyDescent="0.2">
      <c r="A41" s="89"/>
      <c r="B41" s="26" t="s">
        <v>3</v>
      </c>
      <c r="C41" s="17">
        <f>SUM(C155:C157)</f>
        <v>772.16000000000008</v>
      </c>
      <c r="D41" s="18">
        <f t="shared" si="31"/>
        <v>-22.470003514232641</v>
      </c>
      <c r="E41" s="19">
        <f t="shared" si="32"/>
        <v>-38.462102338977836</v>
      </c>
      <c r="F41" s="17">
        <f>SUM(F155:F157)</f>
        <v>569.19874279999999</v>
      </c>
      <c r="G41" s="18">
        <f t="shared" si="33"/>
        <v>-25.463089191771083</v>
      </c>
      <c r="H41" s="19">
        <f t="shared" si="34"/>
        <v>-41.814701687193548</v>
      </c>
      <c r="I41" s="17">
        <f>SUM(I155:I157)</f>
        <v>202.96125720000001</v>
      </c>
      <c r="J41" s="18">
        <f t="shared" si="35"/>
        <v>-12.630877545526776</v>
      </c>
      <c r="K41" s="18">
        <f t="shared" si="36"/>
        <v>-26.601512435983921</v>
      </c>
    </row>
    <row r="42" spans="1:11" s="14" customFormat="1" ht="12" customHeight="1" x14ac:dyDescent="0.2">
      <c r="A42" s="87">
        <v>2002</v>
      </c>
      <c r="B42" s="27" t="s">
        <v>0</v>
      </c>
      <c r="C42" s="22">
        <f>SUM(C158:C160)</f>
        <v>913.5498280700001</v>
      </c>
      <c r="D42" s="23">
        <f t="shared" si="31"/>
        <v>18.310949553201404</v>
      </c>
      <c r="E42" s="24">
        <f t="shared" si="32"/>
        <v>-31.009105540871175</v>
      </c>
      <c r="F42" s="22">
        <f>SUM(F158:F160)</f>
        <v>778.63663884000005</v>
      </c>
      <c r="G42" s="23">
        <f t="shared" si="33"/>
        <v>36.795214095121523</v>
      </c>
      <c r="H42" s="24">
        <f t="shared" si="34"/>
        <v>-28.463996589642537</v>
      </c>
      <c r="I42" s="22">
        <f>SUM(I158:I160)</f>
        <v>134.91318923000003</v>
      </c>
      <c r="J42" s="23">
        <f t="shared" si="35"/>
        <v>-33.527614535292685</v>
      </c>
      <c r="K42" s="23">
        <f t="shared" si="36"/>
        <v>-42.762039204413469</v>
      </c>
    </row>
    <row r="43" spans="1:11" s="14" customFormat="1" ht="12" customHeight="1" x14ac:dyDescent="0.2">
      <c r="A43" s="88"/>
      <c r="B43" s="25" t="s">
        <v>1</v>
      </c>
      <c r="C43" s="11">
        <f>SUM(C161:C163)</f>
        <v>1284.57047693</v>
      </c>
      <c r="D43" s="12">
        <f t="shared" si="31"/>
        <v>40.613071937612013</v>
      </c>
      <c r="E43" s="13">
        <f t="shared" si="32"/>
        <v>2.259250346683217</v>
      </c>
      <c r="F43" s="11">
        <f>SUM(F161:F163)</f>
        <v>1102.50358061</v>
      </c>
      <c r="G43" s="12">
        <f t="shared" si="33"/>
        <v>41.594105082505692</v>
      </c>
      <c r="H43" s="13">
        <f t="shared" si="34"/>
        <v>9.8871521612465827</v>
      </c>
      <c r="I43" s="11">
        <f>SUM(I161:I163)</f>
        <v>182.06689632000001</v>
      </c>
      <c r="J43" s="12">
        <f t="shared" si="35"/>
        <v>34.951146999877338</v>
      </c>
      <c r="K43" s="12">
        <f t="shared" si="36"/>
        <v>-28.003999676732573</v>
      </c>
    </row>
    <row r="44" spans="1:11" s="14" customFormat="1" ht="12" customHeight="1" x14ac:dyDescent="0.2">
      <c r="A44" s="88"/>
      <c r="B44" s="25" t="s">
        <v>2</v>
      </c>
      <c r="C44" s="11">
        <f>SUM(C164:C166)</f>
        <v>1086.5559308499999</v>
      </c>
      <c r="D44" s="12">
        <f t="shared" si="31"/>
        <v>-15.414844855631117</v>
      </c>
      <c r="E44" s="13">
        <f t="shared" si="32"/>
        <v>9.0974377077162281</v>
      </c>
      <c r="F44" s="11">
        <f>SUM(F164:F166)</f>
        <v>906.40766508000002</v>
      </c>
      <c r="G44" s="12">
        <f t="shared" si="33"/>
        <v>-17.786419833802512</v>
      </c>
      <c r="H44" s="13">
        <f t="shared" si="34"/>
        <v>18.694617903788856</v>
      </c>
      <c r="I44" s="11">
        <f>SUM(I164:I166)</f>
        <v>180.14826576999997</v>
      </c>
      <c r="J44" s="12">
        <f t="shared" si="35"/>
        <v>-1.0538052709087031</v>
      </c>
      <c r="K44" s="12">
        <f t="shared" si="36"/>
        <v>-22.45122981027675</v>
      </c>
    </row>
    <row r="45" spans="1:11" s="14" customFormat="1" ht="12" customHeight="1" x14ac:dyDescent="0.2">
      <c r="A45" s="89"/>
      <c r="B45" s="26" t="s">
        <v>3</v>
      </c>
      <c r="C45" s="17">
        <f>SUM(C167:C169)</f>
        <v>1149.00129816</v>
      </c>
      <c r="D45" s="18">
        <f t="shared" si="31"/>
        <v>5.7470918465421184</v>
      </c>
      <c r="E45" s="19">
        <f t="shared" si="32"/>
        <v>48.803524937836706</v>
      </c>
      <c r="F45" s="17">
        <f>SUM(F167:F169)</f>
        <v>972.55336135999994</v>
      </c>
      <c r="G45" s="18">
        <f t="shared" si="33"/>
        <v>7.2975658556640566</v>
      </c>
      <c r="H45" s="19">
        <f t="shared" si="34"/>
        <v>70.863582125255519</v>
      </c>
      <c r="I45" s="17">
        <f>SUM(I167:I169)</f>
        <v>176.44793680000001</v>
      </c>
      <c r="J45" s="18">
        <f t="shared" si="35"/>
        <v>-2.0540464012705373</v>
      </c>
      <c r="K45" s="18">
        <f t="shared" si="36"/>
        <v>-13.063242101360018</v>
      </c>
    </row>
    <row r="46" spans="1:11" s="14" customFormat="1" ht="12" customHeight="1" x14ac:dyDescent="0.2">
      <c r="A46" s="87">
        <v>2003</v>
      </c>
      <c r="B46" s="27" t="s">
        <v>0</v>
      </c>
      <c r="C46" s="22">
        <f>SUM(C170:C172)</f>
        <v>1312.0657895700001</v>
      </c>
      <c r="D46" s="23">
        <f t="shared" si="31"/>
        <v>14.191845707322525</v>
      </c>
      <c r="E46" s="24">
        <f t="shared" si="32"/>
        <v>43.622794209476233</v>
      </c>
      <c r="F46" s="22">
        <f>SUM(F170:F172)</f>
        <v>1142.4985695400001</v>
      </c>
      <c r="G46" s="23">
        <f t="shared" si="33"/>
        <v>17.474126863574057</v>
      </c>
      <c r="H46" s="24">
        <f t="shared" si="34"/>
        <v>46.730645920037304</v>
      </c>
      <c r="I46" s="22">
        <f>SUM(I170:I172)</f>
        <v>169.56722002999999</v>
      </c>
      <c r="J46" s="23">
        <f t="shared" si="35"/>
        <v>-3.8995733782929753</v>
      </c>
      <c r="K46" s="23">
        <f t="shared" si="36"/>
        <v>25.686169749439223</v>
      </c>
    </row>
    <row r="47" spans="1:11" s="14" customFormat="1" ht="12" customHeight="1" x14ac:dyDescent="0.2">
      <c r="A47" s="88"/>
      <c r="B47" s="25" t="s">
        <v>1</v>
      </c>
      <c r="C47" s="11">
        <f>SUM(C173:C175)</f>
        <v>1344.0799279399998</v>
      </c>
      <c r="D47" s="12">
        <f t="shared" si="31"/>
        <v>2.4399796583745692</v>
      </c>
      <c r="E47" s="13">
        <f t="shared" si="32"/>
        <v>4.6326341823005102</v>
      </c>
      <c r="F47" s="11">
        <f>SUM(F173:F175)</f>
        <v>1158.20648033</v>
      </c>
      <c r="G47" s="12">
        <f t="shared" si="33"/>
        <v>1.3748735629773634</v>
      </c>
      <c r="H47" s="13">
        <f t="shared" si="34"/>
        <v>5.052400799386092</v>
      </c>
      <c r="I47" s="11">
        <f>SUM(I173:I175)</f>
        <v>185.87344760999997</v>
      </c>
      <c r="J47" s="12">
        <f t="shared" si="35"/>
        <v>9.6163796145947842</v>
      </c>
      <c r="K47" s="12">
        <f t="shared" si="36"/>
        <v>2.0907432196293207</v>
      </c>
    </row>
    <row r="48" spans="1:11" s="14" customFormat="1" ht="12" customHeight="1" x14ac:dyDescent="0.2">
      <c r="A48" s="88"/>
      <c r="B48" s="25" t="s">
        <v>2</v>
      </c>
      <c r="C48" s="11">
        <f>SUM(C176:C178)</f>
        <v>1142.2600930399999</v>
      </c>
      <c r="D48" s="12">
        <f t="shared" si="31"/>
        <v>-15.015463790856431</v>
      </c>
      <c r="E48" s="13">
        <f t="shared" si="32"/>
        <v>5.1266723238465373</v>
      </c>
      <c r="F48" s="11">
        <f>SUM(F176:F178)</f>
        <v>938.24468581999986</v>
      </c>
      <c r="G48" s="12">
        <f t="shared" si="33"/>
        <v>-18.991587272705289</v>
      </c>
      <c r="H48" s="13">
        <f t="shared" si="34"/>
        <v>3.5124394868383924</v>
      </c>
      <c r="I48" s="11">
        <f>SUM(I176:I178)</f>
        <v>204.01540722000007</v>
      </c>
      <c r="J48" s="12">
        <f t="shared" si="35"/>
        <v>9.7603825846420023</v>
      </c>
      <c r="K48" s="12">
        <f t="shared" si="36"/>
        <v>13.248610164514108</v>
      </c>
    </row>
    <row r="49" spans="1:11" s="14" customFormat="1" ht="12" customHeight="1" x14ac:dyDescent="0.2">
      <c r="A49" s="89"/>
      <c r="B49" s="26" t="s">
        <v>3</v>
      </c>
      <c r="C49" s="17">
        <f>SUM(C179:C181)</f>
        <v>1308.4668647200001</v>
      </c>
      <c r="D49" s="18">
        <f t="shared" si="31"/>
        <v>14.550694075082248</v>
      </c>
      <c r="E49" s="19">
        <f t="shared" si="32"/>
        <v>13.878623706985071</v>
      </c>
      <c r="F49" s="17">
        <f>SUM(F179:F181)</f>
        <v>1071.5218997500001</v>
      </c>
      <c r="G49" s="18">
        <f t="shared" si="33"/>
        <v>14.20495271055222</v>
      </c>
      <c r="H49" s="19">
        <f t="shared" si="34"/>
        <v>10.17615509051395</v>
      </c>
      <c r="I49" s="17">
        <f>SUM(I179:I181)</f>
        <v>236.94496497000009</v>
      </c>
      <c r="J49" s="18">
        <f t="shared" si="35"/>
        <v>16.14072103607862</v>
      </c>
      <c r="K49" s="18">
        <f t="shared" si="36"/>
        <v>34.286050189735093</v>
      </c>
    </row>
    <row r="50" spans="1:11" s="14" customFormat="1" ht="12" customHeight="1" x14ac:dyDescent="0.2">
      <c r="A50" s="87">
        <v>2004</v>
      </c>
      <c r="B50" s="27" t="s">
        <v>0</v>
      </c>
      <c r="C50" s="11">
        <f>SUM(C182:C184)</f>
        <v>1259.6989454999998</v>
      </c>
      <c r="D50" s="12">
        <f t="shared" si="31"/>
        <v>-3.7271038751475083</v>
      </c>
      <c r="E50" s="13">
        <f t="shared" si="32"/>
        <v>-3.9911751747724766</v>
      </c>
      <c r="F50" s="11">
        <f>SUM(F182:F184)</f>
        <v>1063.7564284999999</v>
      </c>
      <c r="G50" s="12">
        <f t="shared" si="33"/>
        <v>-0.72471418939846766</v>
      </c>
      <c r="H50" s="13">
        <f t="shared" si="34"/>
        <v>-6.8920997486853652</v>
      </c>
      <c r="I50" s="11">
        <f>SUM(I182:I184)</f>
        <v>195.94251699999995</v>
      </c>
      <c r="J50" s="12">
        <f t="shared" si="35"/>
        <v>-17.304629357788425</v>
      </c>
      <c r="K50" s="12">
        <f t="shared" si="36"/>
        <v>15.554478610508337</v>
      </c>
    </row>
    <row r="51" spans="1:11" s="14" customFormat="1" ht="12" customHeight="1" x14ac:dyDescent="0.2">
      <c r="A51" s="88"/>
      <c r="B51" s="25" t="s">
        <v>1</v>
      </c>
      <c r="C51" s="11">
        <f>SUM(C185:C187)</f>
        <v>1331.5428033200001</v>
      </c>
      <c r="D51" s="12">
        <f t="shared" si="31"/>
        <v>5.7032561689955186</v>
      </c>
      <c r="E51" s="13">
        <f t="shared" si="32"/>
        <v>-0.93276630052907539</v>
      </c>
      <c r="F51" s="11">
        <f>SUM(F185:F187)</f>
        <v>1081.4743529899999</v>
      </c>
      <c r="G51" s="12">
        <f t="shared" si="33"/>
        <v>1.6655997571722425</v>
      </c>
      <c r="H51" s="13">
        <f t="shared" si="34"/>
        <v>-6.6250818522563648</v>
      </c>
      <c r="I51" s="11">
        <f>SUM(I185:I187)</f>
        <v>250.06845032999996</v>
      </c>
      <c r="J51" s="12">
        <f t="shared" si="35"/>
        <v>27.623373507037275</v>
      </c>
      <c r="K51" s="12">
        <f t="shared" si="36"/>
        <v>34.536940883936282</v>
      </c>
    </row>
    <row r="52" spans="1:11" s="14" customFormat="1" ht="12" customHeight="1" x14ac:dyDescent="0.2">
      <c r="A52" s="88"/>
      <c r="B52" s="25" t="s">
        <v>2</v>
      </c>
      <c r="C52" s="11">
        <f>SUM(C188:C190)</f>
        <v>1132.28131446</v>
      </c>
      <c r="D52" s="12">
        <f t="shared" si="31"/>
        <v>-14.964707733252869</v>
      </c>
      <c r="E52" s="13">
        <f t="shared" si="32"/>
        <v>-0.87359951037442318</v>
      </c>
      <c r="F52" s="11">
        <f>SUM(F188:F190)</f>
        <v>917.59293901000001</v>
      </c>
      <c r="G52" s="12">
        <f t="shared" si="33"/>
        <v>-15.153518299061808</v>
      </c>
      <c r="H52" s="13">
        <f t="shared" si="34"/>
        <v>-2.2011045862680101</v>
      </c>
      <c r="I52" s="11">
        <f>SUM(I188:I190)</f>
        <v>214.68837545</v>
      </c>
      <c r="J52" s="12">
        <f t="shared" si="35"/>
        <v>-14.148156168165581</v>
      </c>
      <c r="K52" s="12">
        <f t="shared" si="36"/>
        <v>5.2314520630742045</v>
      </c>
    </row>
    <row r="53" spans="1:11" s="14" customFormat="1" ht="12" customHeight="1" x14ac:dyDescent="0.2">
      <c r="A53" s="88"/>
      <c r="B53" s="25" t="s">
        <v>3</v>
      </c>
      <c r="C53" s="11">
        <f>SUM(C191:C193)</f>
        <v>1199.3450745099999</v>
      </c>
      <c r="D53" s="12">
        <f t="shared" ref="D53:D58" si="37">((C53/C52)-1)*100</f>
        <v>5.9228885254530184</v>
      </c>
      <c r="E53" s="13">
        <f t="shared" ref="E53:E58" si="38">((C53/C49)-1)*100</f>
        <v>-8.3396678320433626</v>
      </c>
      <c r="F53" s="11">
        <f>SUM(F191:F193)</f>
        <v>1003.4160349599999</v>
      </c>
      <c r="G53" s="12">
        <f t="shared" si="33"/>
        <v>9.3530684796458097</v>
      </c>
      <c r="H53" s="13">
        <f t="shared" si="34"/>
        <v>-6.3559937324556888</v>
      </c>
      <c r="I53" s="11">
        <f>SUM(I191:I193)</f>
        <v>195.92903954999997</v>
      </c>
      <c r="J53" s="12">
        <f t="shared" si="35"/>
        <v>-8.737937422405528</v>
      </c>
      <c r="K53" s="12">
        <f t="shared" si="36"/>
        <v>-17.310317366394845</v>
      </c>
    </row>
    <row r="54" spans="1:11" s="14" customFormat="1" ht="12" customHeight="1" x14ac:dyDescent="0.2">
      <c r="A54" s="87">
        <v>2005</v>
      </c>
      <c r="B54" s="27" t="s">
        <v>0</v>
      </c>
      <c r="C54" s="22">
        <f>SUM(C194:C196)</f>
        <v>1195.8850934100001</v>
      </c>
      <c r="D54" s="23">
        <f t="shared" si="37"/>
        <v>-0.28848920744627415</v>
      </c>
      <c r="E54" s="24">
        <f t="shared" si="38"/>
        <v>-5.0658018185980698</v>
      </c>
      <c r="F54" s="22">
        <f>SUM(F194:F196)</f>
        <v>995.91984267999987</v>
      </c>
      <c r="G54" s="23">
        <f t="shared" si="33"/>
        <v>-0.74706722025813521</v>
      </c>
      <c r="H54" s="24">
        <f t="shared" si="34"/>
        <v>-6.3770788126428668</v>
      </c>
      <c r="I54" s="22">
        <f>SUM(I194:I196)</f>
        <v>199.96525073000004</v>
      </c>
      <c r="J54" s="23">
        <f t="shared" si="35"/>
        <v>2.0600372406613277</v>
      </c>
      <c r="K54" s="23">
        <f t="shared" si="36"/>
        <v>2.0530172785317768</v>
      </c>
    </row>
    <row r="55" spans="1:11" s="14" customFormat="1" ht="12" customHeight="1" x14ac:dyDescent="0.2">
      <c r="A55" s="88"/>
      <c r="B55" s="25" t="s">
        <v>1</v>
      </c>
      <c r="C55" s="11">
        <f>SUM(C197:C199)</f>
        <v>1374.6318244499998</v>
      </c>
      <c r="D55" s="12">
        <f t="shared" si="37"/>
        <v>14.946814875860138</v>
      </c>
      <c r="E55" s="13">
        <f t="shared" si="38"/>
        <v>3.2360222309462339</v>
      </c>
      <c r="F55" s="11">
        <f>SUM(F197:F199)</f>
        <v>1151.0714217899999</v>
      </c>
      <c r="G55" s="12">
        <f t="shared" si="33"/>
        <v>15.578721545751151</v>
      </c>
      <c r="H55" s="13">
        <f t="shared" si="34"/>
        <v>6.435387821040961</v>
      </c>
      <c r="I55" s="11">
        <f>SUM(I197:I199)</f>
        <v>223.56040266000002</v>
      </c>
      <c r="J55" s="12">
        <f t="shared" si="35"/>
        <v>11.79962610696743</v>
      </c>
      <c r="K55" s="12">
        <f t="shared" si="36"/>
        <v>-10.600316687298573</v>
      </c>
    </row>
    <row r="56" spans="1:11" s="14" customFormat="1" ht="12" customHeight="1" x14ac:dyDescent="0.2">
      <c r="A56" s="88"/>
      <c r="B56" s="25" t="s">
        <v>2</v>
      </c>
      <c r="C56" s="11">
        <f>SUM(C200:C202)</f>
        <v>1142.03560042</v>
      </c>
      <c r="D56" s="12">
        <f t="shared" si="37"/>
        <v>-16.920619753806676</v>
      </c>
      <c r="E56" s="13">
        <f t="shared" si="38"/>
        <v>0.86147195360650741</v>
      </c>
      <c r="F56" s="11">
        <f>SUM(F200:F202)</f>
        <v>868.44552546</v>
      </c>
      <c r="G56" s="12">
        <f t="shared" si="33"/>
        <v>-24.553289307669203</v>
      </c>
      <c r="H56" s="13">
        <f t="shared" si="34"/>
        <v>-5.3561237734703671</v>
      </c>
      <c r="I56" s="11">
        <f>SUM(I200:I202)</f>
        <v>273.59007496000004</v>
      </c>
      <c r="J56" s="12">
        <f t="shared" si="35"/>
        <v>22.378592856663992</v>
      </c>
      <c r="K56" s="12">
        <f t="shared" si="36"/>
        <v>27.435905361218783</v>
      </c>
    </row>
    <row r="57" spans="1:11" s="14" customFormat="1" ht="12" customHeight="1" x14ac:dyDescent="0.2">
      <c r="A57" s="89"/>
      <c r="B57" s="26" t="s">
        <v>3</v>
      </c>
      <c r="C57" s="17">
        <f>SUM(C203:C205)</f>
        <v>1181.75861401</v>
      </c>
      <c r="D57" s="18">
        <f t="shared" si="37"/>
        <v>3.4782640379504182</v>
      </c>
      <c r="E57" s="19">
        <f t="shared" si="38"/>
        <v>-1.4663386604714224</v>
      </c>
      <c r="F57" s="17">
        <f>SUM(F203:F205)</f>
        <v>926.14127458999997</v>
      </c>
      <c r="G57" s="18">
        <f t="shared" si="33"/>
        <v>6.6435657089072508</v>
      </c>
      <c r="H57" s="19">
        <f t="shared" si="34"/>
        <v>-7.701168575911832</v>
      </c>
      <c r="I57" s="17">
        <f>SUM(I203:I205)</f>
        <v>255.61733942000001</v>
      </c>
      <c r="J57" s="18">
        <f t="shared" si="35"/>
        <v>-6.5692205912907138</v>
      </c>
      <c r="K57" s="18">
        <f t="shared" si="36"/>
        <v>30.464243588948904</v>
      </c>
    </row>
    <row r="58" spans="1:11" s="14" customFormat="1" ht="12" customHeight="1" x14ac:dyDescent="0.2">
      <c r="A58" s="87">
        <v>2006</v>
      </c>
      <c r="B58" s="25" t="s">
        <v>0</v>
      </c>
      <c r="C58" s="11">
        <f>SUM(C206:C208)</f>
        <v>1350.3603421099999</v>
      </c>
      <c r="D58" s="12">
        <f t="shared" si="37"/>
        <v>14.267019178129159</v>
      </c>
      <c r="E58" s="13">
        <f t="shared" si="38"/>
        <v>12.917231726630373</v>
      </c>
      <c r="F58" s="11">
        <f>SUM(F206:F208)</f>
        <v>1072.1430482000001</v>
      </c>
      <c r="G58" s="12">
        <f t="shared" si="33"/>
        <v>15.764525090908466</v>
      </c>
      <c r="H58" s="13">
        <f t="shared" si="34"/>
        <v>7.6535482328462301</v>
      </c>
      <c r="I58" s="11">
        <f>SUM(I206:I208)</f>
        <v>278.21729391000002</v>
      </c>
      <c r="J58" s="12">
        <f t="shared" si="35"/>
        <v>8.8413229483100366</v>
      </c>
      <c r="K58" s="12">
        <f t="shared" si="36"/>
        <v>39.1328207747748</v>
      </c>
    </row>
    <row r="59" spans="1:11" s="14" customFormat="1" ht="12" customHeight="1" x14ac:dyDescent="0.2">
      <c r="A59" s="88"/>
      <c r="B59" s="25" t="s">
        <v>1</v>
      </c>
      <c r="C59" s="11">
        <f>SUM(C209:C211)</f>
        <v>1476.4222048900001</v>
      </c>
      <c r="D59" s="12">
        <f t="shared" ref="D59:D64" si="39">((C59/C58)-1)*100</f>
        <v>9.3354239493602655</v>
      </c>
      <c r="E59" s="13">
        <f t="shared" ref="E59:E64" si="40">((C59/C55)-1)*100</f>
        <v>7.4049195304151549</v>
      </c>
      <c r="F59" s="11">
        <f>SUM(F209:F211)</f>
        <v>1108.2728881399998</v>
      </c>
      <c r="G59" s="12">
        <f t="shared" si="33"/>
        <v>3.3698712126760899</v>
      </c>
      <c r="H59" s="13">
        <f t="shared" si="34"/>
        <v>-3.7181475310580803</v>
      </c>
      <c r="I59" s="11">
        <f>SUM(I209:I211)</f>
        <v>368.14931674999997</v>
      </c>
      <c r="J59" s="12">
        <f t="shared" si="35"/>
        <v>32.324382706810418</v>
      </c>
      <c r="K59" s="12">
        <f t="shared" si="36"/>
        <v>64.6755473552697</v>
      </c>
    </row>
    <row r="60" spans="1:11" s="14" customFormat="1" ht="12" customHeight="1" x14ac:dyDescent="0.2">
      <c r="A60" s="88"/>
      <c r="B60" s="25" t="s">
        <v>2</v>
      </c>
      <c r="C60" s="11">
        <f>SUM(C212:C214)</f>
        <v>1264.7563413299999</v>
      </c>
      <c r="D60" s="12">
        <f t="shared" si="39"/>
        <v>-14.336404780350087</v>
      </c>
      <c r="E60" s="13">
        <f t="shared" si="40"/>
        <v>10.74578943641229</v>
      </c>
      <c r="F60" s="11">
        <f>SUM(F212:F214)</f>
        <v>939.65380445000005</v>
      </c>
      <c r="G60" s="12">
        <f t="shared" si="33"/>
        <v>-15.214581669771876</v>
      </c>
      <c r="H60" s="13">
        <f t="shared" si="34"/>
        <v>8.1995101480063717</v>
      </c>
      <c r="I60" s="11">
        <f>SUM(I212:I214)</f>
        <v>325.10253688</v>
      </c>
      <c r="J60" s="12">
        <f t="shared" si="35"/>
        <v>-11.692750172678402</v>
      </c>
      <c r="K60" s="12">
        <f t="shared" si="36"/>
        <v>18.828337222222437</v>
      </c>
    </row>
    <row r="61" spans="1:11" s="14" customFormat="1" ht="12" customHeight="1" x14ac:dyDescent="0.2">
      <c r="A61" s="88"/>
      <c r="B61" s="25" t="s">
        <v>3</v>
      </c>
      <c r="C61" s="11">
        <f>SUM(C215:C217)</f>
        <v>1404.1975235899999</v>
      </c>
      <c r="D61" s="12">
        <f t="shared" si="39"/>
        <v>11.025141974252971</v>
      </c>
      <c r="E61" s="13">
        <f t="shared" si="40"/>
        <v>18.822702618194565</v>
      </c>
      <c r="F61" s="11">
        <f>SUM(F215:F217)</f>
        <v>1094.85624134</v>
      </c>
      <c r="G61" s="12">
        <f t="shared" si="33"/>
        <v>16.51698063212157</v>
      </c>
      <c r="H61" s="13">
        <f t="shared" si="34"/>
        <v>18.216979566609815</v>
      </c>
      <c r="I61" s="11">
        <f>SUM(I215:I217)</f>
        <v>309.34128224999995</v>
      </c>
      <c r="J61" s="12">
        <f t="shared" si="35"/>
        <v>-4.8480872469530256</v>
      </c>
      <c r="K61" s="12">
        <f t="shared" si="36"/>
        <v>21.01733119979281</v>
      </c>
    </row>
    <row r="62" spans="1:11" s="14" customFormat="1" ht="12" customHeight="1" x14ac:dyDescent="0.2">
      <c r="A62" s="87">
        <v>2007</v>
      </c>
      <c r="B62" s="27" t="s">
        <v>0</v>
      </c>
      <c r="C62" s="22">
        <f>SUM(C218:C220)</f>
        <v>1486.82462424</v>
      </c>
      <c r="D62" s="23">
        <f t="shared" si="39"/>
        <v>5.8842932893624411</v>
      </c>
      <c r="E62" s="24">
        <f t="shared" si="40"/>
        <v>10.105767910568852</v>
      </c>
      <c r="F62" s="22">
        <f>SUM(F218:F220)</f>
        <v>1197.7521915900002</v>
      </c>
      <c r="G62" s="23">
        <f t="shared" si="33"/>
        <v>9.3981242801397755</v>
      </c>
      <c r="H62" s="24">
        <f t="shared" si="34"/>
        <v>11.715707488929095</v>
      </c>
      <c r="I62" s="22">
        <f>SUM(I218:I220)</f>
        <v>289.07243265000005</v>
      </c>
      <c r="J62" s="23">
        <f t="shared" si="35"/>
        <v>-6.5522614545895808</v>
      </c>
      <c r="K62" s="23">
        <f t="shared" si="36"/>
        <v>3.9016764872680909</v>
      </c>
    </row>
    <row r="63" spans="1:11" s="14" customFormat="1" ht="12" customHeight="1" x14ac:dyDescent="0.2">
      <c r="A63" s="88"/>
      <c r="B63" s="25" t="s">
        <v>1</v>
      </c>
      <c r="C63" s="11">
        <f>SUM(C221:C223)</f>
        <v>1434.5790323599999</v>
      </c>
      <c r="D63" s="12">
        <f t="shared" si="39"/>
        <v>-3.5139041302000074</v>
      </c>
      <c r="E63" s="13">
        <f t="shared" si="40"/>
        <v>-2.834092605178451</v>
      </c>
      <c r="F63" s="11">
        <f>SUM(F221:F223)</f>
        <v>1095.32882877</v>
      </c>
      <c r="G63" s="12">
        <f t="shared" si="33"/>
        <v>-8.5512983018661402</v>
      </c>
      <c r="H63" s="13">
        <f t="shared" si="34"/>
        <v>-1.1679487523802656</v>
      </c>
      <c r="I63" s="11">
        <f>SUM(I221:I223)</f>
        <v>339.25020359000007</v>
      </c>
      <c r="J63" s="12">
        <f t="shared" si="35"/>
        <v>17.358199977772948</v>
      </c>
      <c r="K63" s="12">
        <f t="shared" si="36"/>
        <v>-7.8498347939688013</v>
      </c>
    </row>
    <row r="64" spans="1:11" s="14" customFormat="1" ht="12" customHeight="1" x14ac:dyDescent="0.2">
      <c r="A64" s="88"/>
      <c r="B64" s="25" t="s">
        <v>2</v>
      </c>
      <c r="C64" s="11">
        <f>SUM(C224:C226)</f>
        <v>1437.65176034</v>
      </c>
      <c r="D64" s="12">
        <f t="shared" si="39"/>
        <v>0.21419021961761597</v>
      </c>
      <c r="E64" s="13">
        <f t="shared" si="40"/>
        <v>13.670255159834642</v>
      </c>
      <c r="F64" s="11">
        <f>SUM(F224:F226)</f>
        <v>1045.52428745</v>
      </c>
      <c r="G64" s="12">
        <f t="shared" si="33"/>
        <v>-4.5469944743377173</v>
      </c>
      <c r="H64" s="13">
        <f t="shared" si="34"/>
        <v>11.266966887019446</v>
      </c>
      <c r="I64" s="11">
        <f>SUM(I224:I226)</f>
        <v>392.12747288999998</v>
      </c>
      <c r="J64" s="12">
        <f t="shared" si="35"/>
        <v>15.586510705209356</v>
      </c>
      <c r="K64" s="12">
        <f t="shared" si="36"/>
        <v>20.616552750783313</v>
      </c>
    </row>
    <row r="65" spans="1:11" s="14" customFormat="1" ht="12" customHeight="1" x14ac:dyDescent="0.2">
      <c r="A65" s="89"/>
      <c r="B65" s="26" t="s">
        <v>3</v>
      </c>
      <c r="C65" s="17">
        <f>SUM(C227:C229)</f>
        <v>1369.78814152</v>
      </c>
      <c r="D65" s="18">
        <f t="shared" ref="D65:D70" si="41">((C65/C64)-1)*100</f>
        <v>-4.7204490469896943</v>
      </c>
      <c r="E65" s="19">
        <f t="shared" ref="E65:E70" si="42">((C65/C61)-1)*100</f>
        <v>-2.4504659417165398</v>
      </c>
      <c r="F65" s="17">
        <f>SUM(F227:F229)</f>
        <v>1009.15932242</v>
      </c>
      <c r="G65" s="18">
        <f t="shared" ref="G65:G75" si="43">((F65/F64)-1)*100</f>
        <v>-3.4781559325315126</v>
      </c>
      <c r="H65" s="19">
        <f t="shared" ref="H65:H75" si="44">((F65/F61)-1)*100</f>
        <v>-7.8272302503491371</v>
      </c>
      <c r="I65" s="17">
        <f>SUM(I227:I229)</f>
        <v>360.62881909999999</v>
      </c>
      <c r="J65" s="18">
        <f t="shared" ref="J65:J75" si="45">((I65/I64)-1)*100</f>
        <v>-8.0327587245681222</v>
      </c>
      <c r="K65" s="18">
        <f t="shared" ref="K65:K75" si="46">((I65/I61)-1)*100</f>
        <v>16.579596643861795</v>
      </c>
    </row>
    <row r="66" spans="1:11" s="14" customFormat="1" ht="12" customHeight="1" x14ac:dyDescent="0.2">
      <c r="A66" s="87">
        <v>2008</v>
      </c>
      <c r="B66" s="25" t="s">
        <v>0</v>
      </c>
      <c r="C66" s="11">
        <f>SUM(C230:C232)</f>
        <v>1602.5712338000001</v>
      </c>
      <c r="D66" s="12">
        <f t="shared" si="41"/>
        <v>16.994094577405949</v>
      </c>
      <c r="E66" s="13">
        <f t="shared" si="42"/>
        <v>7.7848192498940261</v>
      </c>
      <c r="F66" s="11">
        <f>SUM(F230:F232)</f>
        <v>1172.7225123200001</v>
      </c>
      <c r="G66" s="12">
        <f t="shared" si="43"/>
        <v>16.207865920295884</v>
      </c>
      <c r="H66" s="13">
        <f t="shared" si="44"/>
        <v>-2.0897210162290403</v>
      </c>
      <c r="I66" s="11">
        <f>SUM(I230:I232)</f>
        <v>429.84872148000005</v>
      </c>
      <c r="J66" s="12">
        <f t="shared" si="45"/>
        <v>19.194223731965753</v>
      </c>
      <c r="K66" s="12">
        <f t="shared" si="46"/>
        <v>48.699313019739776</v>
      </c>
    </row>
    <row r="67" spans="1:11" s="14" customFormat="1" ht="12" customHeight="1" x14ac:dyDescent="0.2">
      <c r="A67" s="88"/>
      <c r="B67" s="25" t="s">
        <v>1</v>
      </c>
      <c r="C67" s="11">
        <f>SUM(C233:C235)</f>
        <v>1780.4070687200001</v>
      </c>
      <c r="D67" s="12">
        <f t="shared" si="41"/>
        <v>11.096906718980449</v>
      </c>
      <c r="E67" s="13">
        <f t="shared" si="42"/>
        <v>24.106586570632139</v>
      </c>
      <c r="F67" s="11">
        <f>SUM(F233:F235)</f>
        <v>1224.7124029899999</v>
      </c>
      <c r="G67" s="12">
        <f t="shared" si="43"/>
        <v>4.4332644870224369</v>
      </c>
      <c r="H67" s="13">
        <f t="shared" si="44"/>
        <v>11.812304289050001</v>
      </c>
      <c r="I67" s="11">
        <f>SUM(I233:I235)</f>
        <v>555.69466573</v>
      </c>
      <c r="J67" s="12">
        <f t="shared" si="45"/>
        <v>29.276798548266768</v>
      </c>
      <c r="K67" s="12">
        <f t="shared" si="46"/>
        <v>63.800834855675824</v>
      </c>
    </row>
    <row r="68" spans="1:11" s="14" customFormat="1" ht="12" customHeight="1" x14ac:dyDescent="0.2">
      <c r="A68" s="88"/>
      <c r="B68" s="25" t="s">
        <v>2</v>
      </c>
      <c r="C68" s="11">
        <f>SUM(C236:C238)</f>
        <v>1489.65275266</v>
      </c>
      <c r="D68" s="12">
        <f t="shared" si="41"/>
        <v>-16.330777447936896</v>
      </c>
      <c r="E68" s="13">
        <f t="shared" si="42"/>
        <v>3.617078471611368</v>
      </c>
      <c r="F68" s="11">
        <f>SUM(F236:F238)</f>
        <v>940.02631801999996</v>
      </c>
      <c r="G68" s="12">
        <f t="shared" si="43"/>
        <v>-23.245137738049383</v>
      </c>
      <c r="H68" s="13">
        <f t="shared" si="44"/>
        <v>-10.090436989015927</v>
      </c>
      <c r="I68" s="11">
        <f>SUM(I236:I238)</f>
        <v>549.62643464000007</v>
      </c>
      <c r="J68" s="12">
        <f t="shared" si="45"/>
        <v>-1.0920081591980546</v>
      </c>
      <c r="K68" s="12">
        <f t="shared" si="46"/>
        <v>40.165245395642522</v>
      </c>
    </row>
    <row r="69" spans="1:11" s="14" customFormat="1" ht="12" customHeight="1" x14ac:dyDescent="0.2">
      <c r="A69" s="88"/>
      <c r="B69" s="25" t="s">
        <v>3</v>
      </c>
      <c r="C69" s="11">
        <f>SUM(C239:C241)</f>
        <v>1506.3162691499999</v>
      </c>
      <c r="D69" s="12">
        <f t="shared" si="41"/>
        <v>1.1186175073516047</v>
      </c>
      <c r="E69" s="13">
        <f t="shared" si="42"/>
        <v>9.9670980855842473</v>
      </c>
      <c r="F69" s="11">
        <f>SUM(F239:F241)</f>
        <v>969.67229210999994</v>
      </c>
      <c r="G69" s="12">
        <f t="shared" si="43"/>
        <v>3.1537387328095301</v>
      </c>
      <c r="H69" s="13">
        <f t="shared" si="44"/>
        <v>-3.9128638494176249</v>
      </c>
      <c r="I69" s="11">
        <f>SUM(I239:I241)</f>
        <v>536.64397703999998</v>
      </c>
      <c r="J69" s="12">
        <f t="shared" si="45"/>
        <v>-2.3620511645338627</v>
      </c>
      <c r="K69" s="12">
        <f t="shared" si="46"/>
        <v>48.807845800918123</v>
      </c>
    </row>
    <row r="70" spans="1:11" s="14" customFormat="1" ht="12" customHeight="1" x14ac:dyDescent="0.2">
      <c r="A70" s="87">
        <v>2009</v>
      </c>
      <c r="B70" s="27" t="s">
        <v>0</v>
      </c>
      <c r="C70" s="22">
        <f>SUM(C242:C244)</f>
        <v>1374.12519537</v>
      </c>
      <c r="D70" s="23">
        <f t="shared" si="41"/>
        <v>-8.7757847729145304</v>
      </c>
      <c r="E70" s="24">
        <f t="shared" si="42"/>
        <v>-14.254969364969272</v>
      </c>
      <c r="F70" s="22">
        <f>SUM(F242:F244)</f>
        <v>1040.4831873000001</v>
      </c>
      <c r="G70" s="23">
        <f t="shared" si="43"/>
        <v>7.302559407561926</v>
      </c>
      <c r="H70" s="24">
        <f t="shared" si="44"/>
        <v>-11.276267286656804</v>
      </c>
      <c r="I70" s="22">
        <f>SUM(I242:I244)</f>
        <v>333.64200806999997</v>
      </c>
      <c r="J70" s="23">
        <f t="shared" si="45"/>
        <v>-37.828053170317943</v>
      </c>
      <c r="K70" s="23">
        <f t="shared" si="46"/>
        <v>-22.381528338331091</v>
      </c>
    </row>
    <row r="71" spans="1:11" s="14" customFormat="1" ht="12" customHeight="1" x14ac:dyDescent="0.2">
      <c r="A71" s="88"/>
      <c r="B71" s="25" t="s">
        <v>1</v>
      </c>
      <c r="C71" s="11">
        <f>SUM(C245:C247)</f>
        <v>1312.87882846</v>
      </c>
      <c r="D71" s="12">
        <f t="shared" ref="D71:D76" si="47">((C71/C70)-1)*100</f>
        <v>-4.4571169436645626</v>
      </c>
      <c r="E71" s="13">
        <f t="shared" ref="E71:E76" si="48">((C71/C67)-1)*100</f>
        <v>-26.259626153704463</v>
      </c>
      <c r="F71" s="11">
        <f>SUM(F245:F247)</f>
        <v>969.44215306000001</v>
      </c>
      <c r="G71" s="12">
        <f t="shared" si="43"/>
        <v>-6.8276965074609119</v>
      </c>
      <c r="H71" s="13">
        <f t="shared" si="44"/>
        <v>-20.843281190488948</v>
      </c>
      <c r="I71" s="11">
        <f>SUM(I245:I247)</f>
        <v>343.43667539999996</v>
      </c>
      <c r="J71" s="12">
        <f t="shared" si="45"/>
        <v>2.9356816866852764</v>
      </c>
      <c r="K71" s="12">
        <f t="shared" si="46"/>
        <v>-38.196873826593759</v>
      </c>
    </row>
    <row r="72" spans="1:11" s="14" customFormat="1" ht="12" customHeight="1" x14ac:dyDescent="0.2">
      <c r="A72" s="88"/>
      <c r="B72" s="25" t="s">
        <v>2</v>
      </c>
      <c r="C72" s="11">
        <f>SUM(C248:C250)</f>
        <v>1300.79864944</v>
      </c>
      <c r="D72" s="12">
        <f t="shared" si="47"/>
        <v>-0.92012901405151837</v>
      </c>
      <c r="E72" s="13">
        <f t="shared" si="48"/>
        <v>-12.6777265965355</v>
      </c>
      <c r="F72" s="11">
        <f>SUM(F248:F250)</f>
        <v>1045.5140530499998</v>
      </c>
      <c r="G72" s="12">
        <f t="shared" si="43"/>
        <v>7.8469767123166889</v>
      </c>
      <c r="H72" s="13">
        <f t="shared" si="44"/>
        <v>11.221785284925989</v>
      </c>
      <c r="I72" s="11">
        <f>SUM(I248:I250)</f>
        <v>255.28459638999999</v>
      </c>
      <c r="J72" s="12">
        <f t="shared" si="45"/>
        <v>-25.66763695441945</v>
      </c>
      <c r="K72" s="12">
        <f t="shared" si="46"/>
        <v>-53.553071631787709</v>
      </c>
    </row>
    <row r="73" spans="1:11" s="14" customFormat="1" ht="12" customHeight="1" x14ac:dyDescent="0.2">
      <c r="A73" s="89"/>
      <c r="B73" s="26" t="s">
        <v>3</v>
      </c>
      <c r="C73" s="17">
        <f>SUM(C251:C253)</f>
        <v>1490.1104391499998</v>
      </c>
      <c r="D73" s="18">
        <f t="shared" si="47"/>
        <v>14.553504479075174</v>
      </c>
      <c r="E73" s="19">
        <f t="shared" si="48"/>
        <v>-1.0758583925502552</v>
      </c>
      <c r="F73" s="17">
        <f>SUM(F251:F253)</f>
        <v>1232.4588527800001</v>
      </c>
      <c r="G73" s="18">
        <f t="shared" si="43"/>
        <v>17.880658723298872</v>
      </c>
      <c r="H73" s="19">
        <f t="shared" si="44"/>
        <v>27.100553744624236</v>
      </c>
      <c r="I73" s="17">
        <f>SUM(I251:I253)</f>
        <v>257.6515863699999</v>
      </c>
      <c r="J73" s="18">
        <f t="shared" si="45"/>
        <v>0.92719655375674837</v>
      </c>
      <c r="K73" s="18">
        <f t="shared" si="46"/>
        <v>-51.988357757941394</v>
      </c>
    </row>
    <row r="74" spans="1:11" s="14" customFormat="1" ht="12" customHeight="1" x14ac:dyDescent="0.2">
      <c r="A74" s="87">
        <v>2010</v>
      </c>
      <c r="B74" s="25" t="s">
        <v>0</v>
      </c>
      <c r="C74" s="11">
        <f>SUM(C254:C256)</f>
        <v>1580.4538280399997</v>
      </c>
      <c r="D74" s="12">
        <f t="shared" si="47"/>
        <v>6.062865309603116</v>
      </c>
      <c r="E74" s="13">
        <f t="shared" si="48"/>
        <v>15.015271779107664</v>
      </c>
      <c r="F74" s="11">
        <f>SUM(F254:F256)</f>
        <v>1272.16291469</v>
      </c>
      <c r="G74" s="12">
        <f t="shared" si="43"/>
        <v>3.2215324528231726</v>
      </c>
      <c r="H74" s="13">
        <f t="shared" si="44"/>
        <v>22.266551753824771</v>
      </c>
      <c r="I74" s="11">
        <f>SUM(I254:I256)</f>
        <v>308.29091334999987</v>
      </c>
      <c r="J74" s="12">
        <f t="shared" si="45"/>
        <v>19.654187926201814</v>
      </c>
      <c r="K74" s="12">
        <f t="shared" si="46"/>
        <v>-7.5982922134557151</v>
      </c>
    </row>
    <row r="75" spans="1:11" s="14" customFormat="1" ht="12" customHeight="1" x14ac:dyDescent="0.2">
      <c r="A75" s="88"/>
      <c r="B75" s="25" t="s">
        <v>1</v>
      </c>
      <c r="C75" s="11">
        <f>SUM(C257:C259)</f>
        <v>1949.50597057</v>
      </c>
      <c r="D75" s="12">
        <f t="shared" si="47"/>
        <v>23.3510233568595</v>
      </c>
      <c r="E75" s="13">
        <f t="shared" si="48"/>
        <v>48.490929117713044</v>
      </c>
      <c r="F75" s="11">
        <f>SUM(F257:F259)</f>
        <v>1603.9827453600001</v>
      </c>
      <c r="G75" s="12">
        <f t="shared" si="43"/>
        <v>26.083124011743241</v>
      </c>
      <c r="H75" s="13">
        <f t="shared" si="44"/>
        <v>65.454198612790009</v>
      </c>
      <c r="I75" s="11">
        <f>SUM(I257:I259)</f>
        <v>345.52322521000002</v>
      </c>
      <c r="J75" s="12">
        <f t="shared" si="45"/>
        <v>12.077005921264593</v>
      </c>
      <c r="K75" s="12">
        <f t="shared" si="46"/>
        <v>0.60755008403510224</v>
      </c>
    </row>
    <row r="76" spans="1:11" s="14" customFormat="1" ht="12" customHeight="1" x14ac:dyDescent="0.2">
      <c r="A76" s="88"/>
      <c r="B76" s="25" t="s">
        <v>2</v>
      </c>
      <c r="C76" s="11">
        <f>SUM(C260:C262)</f>
        <v>1924.7636129900002</v>
      </c>
      <c r="D76" s="12">
        <f t="shared" si="47"/>
        <v>-1.2691603900431114</v>
      </c>
      <c r="E76" s="13">
        <f t="shared" si="48"/>
        <v>47.967836053536807</v>
      </c>
      <c r="F76" s="11">
        <f>SUM(F260:F262)</f>
        <v>1504.6938499</v>
      </c>
      <c r="G76" s="12">
        <f t="shared" ref="G76:G81" si="49">((F76/F75)-1)*100</f>
        <v>-6.1901473533442219</v>
      </c>
      <c r="H76" s="13">
        <f t="shared" ref="H76:H81" si="50">((F76/F72)-1)*100</f>
        <v>43.919045900001954</v>
      </c>
      <c r="I76" s="11">
        <f>SUM(I260:I262)</f>
        <v>420.06976309000004</v>
      </c>
      <c r="J76" s="12">
        <f t="shared" ref="J76:J81" si="51">((I76/I75)-1)*100</f>
        <v>21.574971649067166</v>
      </c>
      <c r="K76" s="12">
        <f t="shared" ref="K76:K81" si="52">((I76/I72)-1)*100</f>
        <v>64.549592505870052</v>
      </c>
    </row>
    <row r="77" spans="1:11" s="14" customFormat="1" ht="12" customHeight="1" x14ac:dyDescent="0.2">
      <c r="A77" s="89"/>
      <c r="B77" s="26" t="s">
        <v>3</v>
      </c>
      <c r="C77" s="17">
        <f>SUM(C263:C265)</f>
        <v>1947.5866124200002</v>
      </c>
      <c r="D77" s="18">
        <f t="shared" ref="D77:D82" si="53">((C77/C76)-1)*100</f>
        <v>1.18575596899122</v>
      </c>
      <c r="E77" s="19">
        <f t="shared" ref="E77:E82" si="54">((C77/C73)-1)*100</f>
        <v>30.700823324944793</v>
      </c>
      <c r="F77" s="17">
        <f>SUM(F263:F265)</f>
        <v>1536.4810227600001</v>
      </c>
      <c r="G77" s="18">
        <f t="shared" si="49"/>
        <v>2.1125342448972351</v>
      </c>
      <c r="H77" s="19">
        <f t="shared" si="50"/>
        <v>24.667936726182084</v>
      </c>
      <c r="I77" s="17">
        <f>SUM(I263:I265)</f>
        <v>411.10558966000008</v>
      </c>
      <c r="J77" s="18">
        <f t="shared" si="51"/>
        <v>-2.1339725487643291</v>
      </c>
      <c r="K77" s="18">
        <f t="shared" si="52"/>
        <v>59.558726360657047</v>
      </c>
    </row>
    <row r="78" spans="1:11" s="14" customFormat="1" ht="12" customHeight="1" x14ac:dyDescent="0.2">
      <c r="A78" s="87">
        <v>2011</v>
      </c>
      <c r="B78" s="25" t="s">
        <v>0</v>
      </c>
      <c r="C78" s="11">
        <f>SUM(C266:C268)</f>
        <v>2016.4853834999999</v>
      </c>
      <c r="D78" s="12">
        <f t="shared" si="53"/>
        <v>3.5376486283394959</v>
      </c>
      <c r="E78" s="13">
        <f t="shared" si="54"/>
        <v>27.589009417677502</v>
      </c>
      <c r="F78" s="11">
        <f>SUM(F266:F268)</f>
        <v>1608.73820826</v>
      </c>
      <c r="G78" s="12">
        <f t="shared" si="49"/>
        <v>4.7027711003031714</v>
      </c>
      <c r="H78" s="13">
        <f t="shared" si="50"/>
        <v>26.456933281380589</v>
      </c>
      <c r="I78" s="11">
        <f>SUM(I266:I268)</f>
        <v>407.74717523999999</v>
      </c>
      <c r="J78" s="12">
        <f t="shared" si="51"/>
        <v>-0.81692258740087009</v>
      </c>
      <c r="K78" s="12">
        <f t="shared" si="52"/>
        <v>32.260523286032864</v>
      </c>
    </row>
    <row r="79" spans="1:11" s="14" customFormat="1" ht="12" customHeight="1" x14ac:dyDescent="0.2">
      <c r="A79" s="88"/>
      <c r="B79" s="25" t="s">
        <v>1</v>
      </c>
      <c r="C79" s="11">
        <f>SUM(C269:C271)</f>
        <v>2361.98697223</v>
      </c>
      <c r="D79" s="12">
        <f t="shared" si="53"/>
        <v>17.133850389250792</v>
      </c>
      <c r="E79" s="13">
        <f t="shared" si="54"/>
        <v>21.158232284838707</v>
      </c>
      <c r="F79" s="11">
        <f>SUM(F269:F271)</f>
        <v>1798.74311263</v>
      </c>
      <c r="G79" s="12">
        <f t="shared" si="49"/>
        <v>11.810803236625311</v>
      </c>
      <c r="H79" s="13">
        <f t="shared" si="50"/>
        <v>12.142298153356235</v>
      </c>
      <c r="I79" s="11">
        <f>SUM(I269:I271)</f>
        <v>563.24385960000006</v>
      </c>
      <c r="J79" s="12">
        <f t="shared" si="51"/>
        <v>38.135563849945676</v>
      </c>
      <c r="K79" s="12">
        <f t="shared" si="52"/>
        <v>63.011866787731876</v>
      </c>
    </row>
    <row r="80" spans="1:11" s="14" customFormat="1" ht="12" customHeight="1" x14ac:dyDescent="0.2">
      <c r="A80" s="88"/>
      <c r="B80" s="25" t="s">
        <v>2</v>
      </c>
      <c r="C80" s="11">
        <f>SUM(C272:C274)</f>
        <v>2018.0264355999998</v>
      </c>
      <c r="D80" s="12">
        <f t="shared" si="53"/>
        <v>-14.562338432597709</v>
      </c>
      <c r="E80" s="13">
        <f t="shared" si="54"/>
        <v>4.8454169634432054</v>
      </c>
      <c r="F80" s="11">
        <f>SUM(F272:F274)</f>
        <v>1629.87229675</v>
      </c>
      <c r="G80" s="12">
        <f t="shared" si="49"/>
        <v>-9.3882675460582377</v>
      </c>
      <c r="H80" s="13">
        <f t="shared" si="50"/>
        <v>8.3191970817398708</v>
      </c>
      <c r="I80" s="11">
        <f>SUM(I272:I274)</f>
        <v>388.15413884999987</v>
      </c>
      <c r="J80" s="12">
        <f t="shared" si="51"/>
        <v>-31.085952872055099</v>
      </c>
      <c r="K80" s="12">
        <f t="shared" si="52"/>
        <v>-7.5976961553317572</v>
      </c>
    </row>
    <row r="81" spans="1:11" s="14" customFormat="1" ht="12" customHeight="1" x14ac:dyDescent="0.2">
      <c r="A81" s="89"/>
      <c r="B81" s="26" t="s">
        <v>3</v>
      </c>
      <c r="C81" s="17">
        <f>SUM(C275:C277)</f>
        <v>1905.8575622599999</v>
      </c>
      <c r="D81" s="18">
        <f t="shared" si="53"/>
        <v>-5.558345092077543</v>
      </c>
      <c r="E81" s="19">
        <f t="shared" si="54"/>
        <v>-2.142603050046088</v>
      </c>
      <c r="F81" s="17">
        <f>SUM(F275:F277)</f>
        <v>1482.9246866999999</v>
      </c>
      <c r="G81" s="18">
        <f t="shared" si="49"/>
        <v>-9.0158971560542973</v>
      </c>
      <c r="H81" s="19">
        <f t="shared" si="50"/>
        <v>-3.4856490426283471</v>
      </c>
      <c r="I81" s="17">
        <f>SUM(I275:I277)</f>
        <v>422.93287555999996</v>
      </c>
      <c r="J81" s="18">
        <f t="shared" si="51"/>
        <v>8.9600324275919121</v>
      </c>
      <c r="K81" s="18">
        <f t="shared" si="52"/>
        <v>2.8769460200678498</v>
      </c>
    </row>
    <row r="82" spans="1:11" s="14" customFormat="1" ht="12" customHeight="1" x14ac:dyDescent="0.2">
      <c r="A82" s="87">
        <v>2012</v>
      </c>
      <c r="B82" s="25" t="s">
        <v>0</v>
      </c>
      <c r="C82" s="11">
        <f>SUM(C278:C280)</f>
        <v>1851.8937305000002</v>
      </c>
      <c r="D82" s="12">
        <f t="shared" si="53"/>
        <v>-2.8314724472907837</v>
      </c>
      <c r="E82" s="13">
        <f t="shared" si="54"/>
        <v>-8.1623032999286629</v>
      </c>
      <c r="F82" s="11">
        <f>SUM(F278:F280)</f>
        <v>1396.7152919299999</v>
      </c>
      <c r="G82" s="12">
        <f t="shared" ref="G82:G87" si="55">((F82/F81)-1)*100</f>
        <v>-5.8134708757087701</v>
      </c>
      <c r="H82" s="13">
        <f t="shared" ref="H82:H87" si="56">((F82/F78)-1)*100</f>
        <v>-13.179454260573731</v>
      </c>
      <c r="I82" s="11">
        <f>SUM(I278:I280)</f>
        <v>455.17843857000008</v>
      </c>
      <c r="J82" s="12">
        <f t="shared" ref="J82:J87" si="57">((I82/I81)-1)*100</f>
        <v>7.6242744117028582</v>
      </c>
      <c r="K82" s="12">
        <f t="shared" ref="K82:K87" si="58">((I82/I78)-1)*100</f>
        <v>11.632517944994225</v>
      </c>
    </row>
    <row r="83" spans="1:11" s="14" customFormat="1" ht="12" customHeight="1" x14ac:dyDescent="0.2">
      <c r="A83" s="88"/>
      <c r="B83" s="25" t="s">
        <v>1</v>
      </c>
      <c r="C83" s="11">
        <f>SUM(C281:C283)</f>
        <v>1902.0294317099999</v>
      </c>
      <c r="D83" s="12">
        <f t="shared" ref="D83:D88" si="59">((C83/C82)-1)*100</f>
        <v>2.7072666419397207</v>
      </c>
      <c r="E83" s="13">
        <f t="shared" ref="E83:E88" si="60">((C83/C79)-1)*100</f>
        <v>-19.473330967856473</v>
      </c>
      <c r="F83" s="11">
        <f>SUM(F281:F283)</f>
        <v>1367.2871132</v>
      </c>
      <c r="G83" s="12">
        <f t="shared" si="55"/>
        <v>-2.1069561491902644</v>
      </c>
      <c r="H83" s="13">
        <f t="shared" si="56"/>
        <v>-23.986526836461618</v>
      </c>
      <c r="I83" s="11">
        <f>SUM(I281:I283)</f>
        <v>534.74231851000002</v>
      </c>
      <c r="J83" s="12">
        <f t="shared" si="57"/>
        <v>17.479711954274425</v>
      </c>
      <c r="K83" s="12">
        <f t="shared" si="58"/>
        <v>-5.0602488787434012</v>
      </c>
    </row>
    <row r="84" spans="1:11" s="14" customFormat="1" ht="12" customHeight="1" x14ac:dyDescent="0.2">
      <c r="A84" s="88"/>
      <c r="B84" s="25" t="s">
        <v>2</v>
      </c>
      <c r="C84" s="11">
        <f>SUM(C284:C286)</f>
        <v>1650.5658385199999</v>
      </c>
      <c r="D84" s="12">
        <f t="shared" si="59"/>
        <v>-13.220804525822938</v>
      </c>
      <c r="E84" s="13">
        <f t="shared" si="60"/>
        <v>-18.208908991360484</v>
      </c>
      <c r="F84" s="11">
        <f>SUM(F284:F286)</f>
        <v>1195.31866911</v>
      </c>
      <c r="G84" s="12">
        <f t="shared" si="55"/>
        <v>-12.577346954402646</v>
      </c>
      <c r="H84" s="13">
        <f t="shared" si="56"/>
        <v>-26.66182059211075</v>
      </c>
      <c r="I84" s="11">
        <f>SUM(I284:I286)</f>
        <v>455.24716941000008</v>
      </c>
      <c r="J84" s="12">
        <f t="shared" si="57"/>
        <v>-14.866066579788251</v>
      </c>
      <c r="K84" s="12">
        <f t="shared" si="58"/>
        <v>17.285151398560238</v>
      </c>
    </row>
    <row r="85" spans="1:11" s="14" customFormat="1" ht="12" customHeight="1" x14ac:dyDescent="0.2">
      <c r="A85" s="89"/>
      <c r="B85" s="26" t="s">
        <v>3</v>
      </c>
      <c r="C85" s="17">
        <f>SUM(C287:C289)</f>
        <v>1832.5334907699998</v>
      </c>
      <c r="D85" s="18">
        <f t="shared" si="59"/>
        <v>11.024561880740457</v>
      </c>
      <c r="E85" s="19">
        <f t="shared" si="60"/>
        <v>-3.8473007081941124</v>
      </c>
      <c r="F85" s="17">
        <f>SUM(F287:F289)</f>
        <v>1396.77153254</v>
      </c>
      <c r="G85" s="18">
        <f t="shared" si="55"/>
        <v>16.853485905979859</v>
      </c>
      <c r="H85" s="19">
        <f t="shared" si="56"/>
        <v>-5.8096783290943366</v>
      </c>
      <c r="I85" s="17">
        <f>SUM(I287:I289)</f>
        <v>435.76195823</v>
      </c>
      <c r="J85" s="18">
        <f t="shared" si="57"/>
        <v>-4.2801388980085004</v>
      </c>
      <c r="K85" s="18">
        <f t="shared" si="58"/>
        <v>3.0333614176985435</v>
      </c>
    </row>
    <row r="86" spans="1:11" s="14" customFormat="1" ht="12" customHeight="1" x14ac:dyDescent="0.2">
      <c r="A86" s="87">
        <v>2013</v>
      </c>
      <c r="B86" s="25" t="s">
        <v>0</v>
      </c>
      <c r="C86" s="11">
        <f>SUM(C290:C292)</f>
        <v>1825.03175835</v>
      </c>
      <c r="D86" s="12">
        <f t="shared" si="59"/>
        <v>-0.40936400113744664</v>
      </c>
      <c r="E86" s="13">
        <f t="shared" si="60"/>
        <v>-1.4505136935015983</v>
      </c>
      <c r="F86" s="11">
        <f>SUM(F290:F292)</f>
        <v>1319.55213641</v>
      </c>
      <c r="G86" s="12">
        <f t="shared" si="55"/>
        <v>-5.528419954949837</v>
      </c>
      <c r="H86" s="13">
        <f t="shared" si="56"/>
        <v>-5.524615930378685</v>
      </c>
      <c r="I86" s="11">
        <f>SUM(I290:I292)</f>
        <v>505.47962194000002</v>
      </c>
      <c r="J86" s="12">
        <f t="shared" si="57"/>
        <v>15.999024787106887</v>
      </c>
      <c r="K86" s="12">
        <f t="shared" si="58"/>
        <v>11.050871286440401</v>
      </c>
    </row>
    <row r="87" spans="1:11" s="14" customFormat="1" ht="12" customHeight="1" x14ac:dyDescent="0.2">
      <c r="A87" s="88"/>
      <c r="B87" s="25" t="s">
        <v>1</v>
      </c>
      <c r="C87" s="11">
        <f>SUM(C293:C295)</f>
        <v>1976.3009760800001</v>
      </c>
      <c r="D87" s="12">
        <f t="shared" si="59"/>
        <v>8.2885800226710327</v>
      </c>
      <c r="E87" s="13">
        <f t="shared" si="60"/>
        <v>3.9048577867287326</v>
      </c>
      <c r="F87" s="11">
        <f>SUM(F293:F295)</f>
        <v>1376.37337684</v>
      </c>
      <c r="G87" s="12">
        <f t="shared" si="55"/>
        <v>4.3061004459125751</v>
      </c>
      <c r="H87" s="13">
        <f t="shared" si="56"/>
        <v>0.6645468645378072</v>
      </c>
      <c r="I87" s="11">
        <f>SUM(I293:I295)</f>
        <v>599.92759924000006</v>
      </c>
      <c r="J87" s="12">
        <f t="shared" si="57"/>
        <v>18.684823917829661</v>
      </c>
      <c r="K87" s="12">
        <f t="shared" si="58"/>
        <v>12.190035924523723</v>
      </c>
    </row>
    <row r="88" spans="1:11" s="14" customFormat="1" ht="12" customHeight="1" x14ac:dyDescent="0.2">
      <c r="A88" s="88"/>
      <c r="B88" s="25" t="s">
        <v>2</v>
      </c>
      <c r="C88" s="11">
        <f>SUM(C296:C298)</f>
        <v>1833.0240526699999</v>
      </c>
      <c r="D88" s="12">
        <f t="shared" si="59"/>
        <v>-7.249752195851789</v>
      </c>
      <c r="E88" s="13">
        <f t="shared" si="60"/>
        <v>11.054282712745556</v>
      </c>
      <c r="F88" s="11">
        <f>SUM(F296:F298)</f>
        <v>1290.40938955</v>
      </c>
      <c r="G88" s="12">
        <f t="shared" ref="G88:G93" si="61">((F88/F87)-1)*100</f>
        <v>-6.2456880332402047</v>
      </c>
      <c r="H88" s="13">
        <f t="shared" ref="H88:H93" si="62">((F88/F84)-1)*100</f>
        <v>7.955261044387596</v>
      </c>
      <c r="I88" s="11">
        <f>SUM(I296:I298)</f>
        <v>542.61466311999993</v>
      </c>
      <c r="J88" s="12">
        <f t="shared" ref="J88:J93" si="63">((I88/I87)-1)*100</f>
        <v>-9.5533087980291693</v>
      </c>
      <c r="K88" s="12">
        <f t="shared" ref="K88:K93" si="64">((I88/I84)-1)*100</f>
        <v>19.191221731972121</v>
      </c>
    </row>
    <row r="89" spans="1:11" s="14" customFormat="1" ht="12" customHeight="1" x14ac:dyDescent="0.2">
      <c r="A89" s="88"/>
      <c r="B89" s="25" t="s">
        <v>3</v>
      </c>
      <c r="C89" s="11">
        <f>SUM(C299:C301)</f>
        <v>1813.8013668199999</v>
      </c>
      <c r="D89" s="12">
        <f t="shared" ref="D89:D94" si="65">((C89/C88)-1)*100</f>
        <v>-1.0486870492506739</v>
      </c>
      <c r="E89" s="13">
        <f t="shared" ref="E89:E94" si="66">((C89/C85)-1)*100</f>
        <v>-1.022198177787681</v>
      </c>
      <c r="F89" s="11">
        <f>SUM(F299:F301)</f>
        <v>1349.71535477</v>
      </c>
      <c r="G89" s="12">
        <f t="shared" si="61"/>
        <v>4.5959031064305433</v>
      </c>
      <c r="H89" s="13">
        <f t="shared" si="62"/>
        <v>-3.3689244571321719</v>
      </c>
      <c r="I89" s="11">
        <f>SUM(I299:I301)</f>
        <v>464.08601205000002</v>
      </c>
      <c r="J89" s="12">
        <f t="shared" si="63"/>
        <v>-14.472268518964293</v>
      </c>
      <c r="K89" s="12">
        <f t="shared" si="64"/>
        <v>6.4998913478010012</v>
      </c>
    </row>
    <row r="90" spans="1:11" s="14" customFormat="1" ht="12" customHeight="1" x14ac:dyDescent="0.2">
      <c r="A90" s="87">
        <v>2014</v>
      </c>
      <c r="B90" s="27" t="s">
        <v>0</v>
      </c>
      <c r="C90" s="22">
        <f>SUM(C302:C304)</f>
        <v>2012.6691862600001</v>
      </c>
      <c r="D90" s="23">
        <f t="shared" si="65"/>
        <v>10.964145417348536</v>
      </c>
      <c r="E90" s="24">
        <f t="shared" si="66"/>
        <v>10.281323985268177</v>
      </c>
      <c r="F90" s="22">
        <f>SUM(F302:F304)</f>
        <v>1458.94820815</v>
      </c>
      <c r="G90" s="23">
        <f t="shared" si="61"/>
        <v>8.093028874122421</v>
      </c>
      <c r="H90" s="24">
        <f t="shared" si="62"/>
        <v>10.563892694626208</v>
      </c>
      <c r="I90" s="22">
        <f>SUM(I302:I304)</f>
        <v>553.72097810999992</v>
      </c>
      <c r="J90" s="23">
        <f t="shared" si="63"/>
        <v>19.314300309129486</v>
      </c>
      <c r="K90" s="23">
        <f t="shared" si="64"/>
        <v>9.5436797204311752</v>
      </c>
    </row>
    <row r="91" spans="1:11" s="14" customFormat="1" ht="12" customHeight="1" x14ac:dyDescent="0.2">
      <c r="A91" s="88"/>
      <c r="B91" s="25" t="s">
        <v>1</v>
      </c>
      <c r="C91" s="11">
        <f>SUM(C305:C307)</f>
        <v>2122.40785069</v>
      </c>
      <c r="D91" s="12">
        <f t="shared" si="65"/>
        <v>5.4523945206275792</v>
      </c>
      <c r="E91" s="13">
        <f t="shared" si="66"/>
        <v>7.3929465389327209</v>
      </c>
      <c r="F91" s="11">
        <f>SUM(F305:F307)</f>
        <v>1473.22823724</v>
      </c>
      <c r="G91" s="12">
        <f t="shared" si="61"/>
        <v>0.97878930932768782</v>
      </c>
      <c r="H91" s="13">
        <f t="shared" si="62"/>
        <v>7.0369611930716003</v>
      </c>
      <c r="I91" s="11">
        <f>SUM(I305:I307)</f>
        <v>649.17961344999981</v>
      </c>
      <c r="J91" s="12">
        <f t="shared" si="63"/>
        <v>17.239483262098211</v>
      </c>
      <c r="K91" s="12">
        <f t="shared" si="64"/>
        <v>8.2096596776666253</v>
      </c>
    </row>
    <row r="92" spans="1:11" s="14" customFormat="1" ht="12" customHeight="1" x14ac:dyDescent="0.2">
      <c r="A92" s="88"/>
      <c r="B92" s="25" t="s">
        <v>2</v>
      </c>
      <c r="C92" s="11">
        <f>SUM(C308:C310)</f>
        <v>2015.8433272500001</v>
      </c>
      <c r="D92" s="12">
        <f t="shared" si="65"/>
        <v>-5.0209258039332738</v>
      </c>
      <c r="E92" s="13">
        <f t="shared" si="66"/>
        <v>9.9736429706802845</v>
      </c>
      <c r="F92" s="11">
        <f>SUM(F308:F310)</f>
        <v>1450.1400055899999</v>
      </c>
      <c r="G92" s="12">
        <f t="shared" si="61"/>
        <v>-1.567186337213744</v>
      </c>
      <c r="H92" s="13">
        <f t="shared" si="62"/>
        <v>12.378289970108035</v>
      </c>
      <c r="I92" s="11">
        <f>SUM(I308:I310)</f>
        <v>565.70332165999992</v>
      </c>
      <c r="J92" s="12">
        <f t="shared" si="63"/>
        <v>-12.858735866083892</v>
      </c>
      <c r="K92" s="12">
        <f t="shared" si="64"/>
        <v>4.2550745693530789</v>
      </c>
    </row>
    <row r="93" spans="1:11" s="14" customFormat="1" ht="12" customHeight="1" x14ac:dyDescent="0.2">
      <c r="A93" s="89"/>
      <c r="B93" s="26" t="s">
        <v>3</v>
      </c>
      <c r="C93" s="17">
        <f>SUM(C311:C313)</f>
        <v>1990.1788496499998</v>
      </c>
      <c r="D93" s="18">
        <f t="shared" si="65"/>
        <v>-1.2731385050152477</v>
      </c>
      <c r="E93" s="19">
        <f t="shared" si="66"/>
        <v>9.7241895422776725</v>
      </c>
      <c r="F93" s="17">
        <f>SUM(F311:F313)</f>
        <v>1361.2657443599999</v>
      </c>
      <c r="G93" s="18">
        <f t="shared" si="61"/>
        <v>-6.1286676381182126</v>
      </c>
      <c r="H93" s="19">
        <f t="shared" si="62"/>
        <v>0.85576485065388397</v>
      </c>
      <c r="I93" s="17">
        <f>SUM(I311:I313)</f>
        <v>628.91310528999998</v>
      </c>
      <c r="J93" s="18">
        <f t="shared" si="63"/>
        <v>11.173663156956071</v>
      </c>
      <c r="K93" s="18">
        <f t="shared" si="64"/>
        <v>35.516496718337145</v>
      </c>
    </row>
    <row r="94" spans="1:11" s="14" customFormat="1" ht="12" customHeight="1" x14ac:dyDescent="0.2">
      <c r="A94" s="87">
        <v>2015</v>
      </c>
      <c r="B94" s="25" t="s">
        <v>0</v>
      </c>
      <c r="C94" s="11">
        <f>SUM(C314:C316)</f>
        <v>2188.7957581299997</v>
      </c>
      <c r="D94" s="12">
        <f t="shared" si="65"/>
        <v>9.9798522386532973</v>
      </c>
      <c r="E94" s="13">
        <f t="shared" si="66"/>
        <v>8.7508952326777134</v>
      </c>
      <c r="F94" s="11">
        <f>SUM(F314:F316)</f>
        <v>1581.79916207</v>
      </c>
      <c r="G94" s="12">
        <f t="shared" ref="G94:G99" si="67">((F94/F93)-1)*100</f>
        <v>16.200614657623969</v>
      </c>
      <c r="H94" s="13">
        <f t="shared" ref="H94:H99" si="68">((F94/F90)-1)*100</f>
        <v>8.4205150829705921</v>
      </c>
      <c r="I94" s="11">
        <f>SUM(I314:I316)</f>
        <v>606.99659606</v>
      </c>
      <c r="J94" s="12">
        <f t="shared" ref="J94:J99" si="69">((I94/I93)-1)*100</f>
        <v>-3.4848231092106108</v>
      </c>
      <c r="K94" s="23">
        <f t="shared" ref="K94:K99" si="70">((I94/I90)-1)*100</f>
        <v>9.6213833421742834</v>
      </c>
    </row>
    <row r="95" spans="1:11" s="14" customFormat="1" ht="12" customHeight="1" x14ac:dyDescent="0.2">
      <c r="A95" s="88"/>
      <c r="B95" s="25" t="s">
        <v>1</v>
      </c>
      <c r="C95" s="11">
        <f>SUM(C317:C319)</f>
        <v>2401.0058397900002</v>
      </c>
      <c r="D95" s="12">
        <f t="shared" ref="D95:D100" si="71">((C95/C94)-1)*100</f>
        <v>9.6952893330395806</v>
      </c>
      <c r="E95" s="13">
        <f t="shared" ref="E95:E100" si="72">((C95/C91)-1)*100</f>
        <v>13.126505775477003</v>
      </c>
      <c r="F95" s="11">
        <f>SUM(F317:F319)</f>
        <v>1750.0190121999999</v>
      </c>
      <c r="G95" s="12">
        <f t="shared" si="67"/>
        <v>10.634716098209406</v>
      </c>
      <c r="H95" s="13">
        <f t="shared" si="68"/>
        <v>18.788044375157376</v>
      </c>
      <c r="I95" s="11">
        <f>SUM(I317:I319)</f>
        <v>650.98682759000008</v>
      </c>
      <c r="J95" s="12">
        <f t="shared" si="69"/>
        <v>7.247195752915192</v>
      </c>
      <c r="K95" s="12">
        <f t="shared" si="70"/>
        <v>0.27838430267335124</v>
      </c>
    </row>
    <row r="96" spans="1:11" s="14" customFormat="1" ht="12" customHeight="1" x14ac:dyDescent="0.2">
      <c r="A96" s="88"/>
      <c r="B96" s="25" t="s">
        <v>2</v>
      </c>
      <c r="C96" s="11">
        <f>SUM(C320:C322)</f>
        <v>1877.4871326500001</v>
      </c>
      <c r="D96" s="12">
        <f t="shared" si="71"/>
        <v>-21.804141350434559</v>
      </c>
      <c r="E96" s="13">
        <f t="shared" si="72"/>
        <v>-6.8634398680548543</v>
      </c>
      <c r="F96" s="11">
        <f>SUM(F320:F322)</f>
        <v>1372.8611575899999</v>
      </c>
      <c r="G96" s="12">
        <f t="shared" si="67"/>
        <v>-21.551643266770213</v>
      </c>
      <c r="H96" s="13">
        <f t="shared" si="68"/>
        <v>-5.3290611735491318</v>
      </c>
      <c r="I96" s="11">
        <f>SUM(I320:I322)</f>
        <v>504.62597506000003</v>
      </c>
      <c r="J96" s="12">
        <f t="shared" si="69"/>
        <v>-22.482920748464053</v>
      </c>
      <c r="K96" s="12">
        <f t="shared" si="70"/>
        <v>-10.796709911614888</v>
      </c>
    </row>
    <row r="97" spans="1:11" s="14" customFormat="1" ht="12" customHeight="1" x14ac:dyDescent="0.2">
      <c r="A97" s="89"/>
      <c r="B97" s="26" t="s">
        <v>3</v>
      </c>
      <c r="C97" s="17">
        <f>SUM(C323:C325)</f>
        <v>2072.43781287</v>
      </c>
      <c r="D97" s="18">
        <f t="shared" si="71"/>
        <v>10.383596075294243</v>
      </c>
      <c r="E97" s="19">
        <f t="shared" si="72"/>
        <v>4.133244770160549</v>
      </c>
      <c r="F97" s="17">
        <f>SUM(F323:F325)</f>
        <v>1450.07160572</v>
      </c>
      <c r="G97" s="18">
        <f t="shared" si="67"/>
        <v>5.6240536563464172</v>
      </c>
      <c r="H97" s="19">
        <f t="shared" si="68"/>
        <v>6.5237711099350504</v>
      </c>
      <c r="I97" s="17">
        <f>SUM(I323:I325)</f>
        <v>622.36620715000004</v>
      </c>
      <c r="J97" s="18">
        <f t="shared" si="69"/>
        <v>23.332178268469185</v>
      </c>
      <c r="K97" s="18">
        <f t="shared" si="70"/>
        <v>-1.0409861211241656</v>
      </c>
    </row>
    <row r="98" spans="1:11" s="14" customFormat="1" ht="12" customHeight="1" x14ac:dyDescent="0.2">
      <c r="A98" s="87">
        <v>2016</v>
      </c>
      <c r="B98" s="25" t="s">
        <v>0</v>
      </c>
      <c r="C98" s="11">
        <f>SUM(C326:C328)</f>
        <v>2009.0560221000001</v>
      </c>
      <c r="D98" s="12">
        <f t="shared" si="71"/>
        <v>-3.0583205139567582</v>
      </c>
      <c r="E98" s="13">
        <f t="shared" si="72"/>
        <v>-8.2118094099177359</v>
      </c>
      <c r="F98" s="11">
        <f>SUM(F326:F328)</f>
        <v>1460.0462679500001</v>
      </c>
      <c r="G98" s="12">
        <f t="shared" si="67"/>
        <v>0.68787377055408161</v>
      </c>
      <c r="H98" s="13">
        <f t="shared" si="68"/>
        <v>-7.6971145920111343</v>
      </c>
      <c r="I98" s="11">
        <f>SUM(I326:I328)</f>
        <v>549.00975415000005</v>
      </c>
      <c r="J98" s="12">
        <f t="shared" si="69"/>
        <v>-11.786702452230013</v>
      </c>
      <c r="K98" s="12">
        <f t="shared" si="70"/>
        <v>-9.5530753032868958</v>
      </c>
    </row>
    <row r="99" spans="1:11" s="14" customFormat="1" ht="12" customHeight="1" x14ac:dyDescent="0.2">
      <c r="A99" s="88"/>
      <c r="B99" s="25" t="s">
        <v>1</v>
      </c>
      <c r="C99" s="11">
        <f>SUM(C329:C331)</f>
        <v>2458.2440542100003</v>
      </c>
      <c r="D99" s="12">
        <f t="shared" si="71"/>
        <v>22.358163593690072</v>
      </c>
      <c r="E99" s="13">
        <f t="shared" si="72"/>
        <v>2.3839264974468533</v>
      </c>
      <c r="F99" s="11">
        <f>SUM(F329:F331)</f>
        <v>1693.4091356500003</v>
      </c>
      <c r="G99" s="12">
        <f t="shared" si="67"/>
        <v>15.983251546381251</v>
      </c>
      <c r="H99" s="13">
        <f t="shared" si="68"/>
        <v>-3.2348149451721486</v>
      </c>
      <c r="I99" s="11">
        <f>SUM(I329:I331)</f>
        <v>764.83491856000001</v>
      </c>
      <c r="J99" s="12">
        <f t="shared" si="69"/>
        <v>39.31171764774006</v>
      </c>
      <c r="K99" s="12">
        <f t="shared" si="70"/>
        <v>17.48853988205472</v>
      </c>
    </row>
    <row r="100" spans="1:11" s="14" customFormat="1" ht="12" customHeight="1" x14ac:dyDescent="0.2">
      <c r="A100" s="88"/>
      <c r="B100" s="25" t="s">
        <v>2</v>
      </c>
      <c r="C100" s="11">
        <f>SUM(C332:C334)</f>
        <v>1898.3134399</v>
      </c>
      <c r="D100" s="12">
        <f t="shared" si="71"/>
        <v>-22.777665763131228</v>
      </c>
      <c r="E100" s="13">
        <f t="shared" si="72"/>
        <v>1.1092649791215603</v>
      </c>
      <c r="F100" s="11">
        <f>SUM(F332:F334)</f>
        <v>1328.7202520000001</v>
      </c>
      <c r="G100" s="12">
        <f t="shared" ref="G100:G105" si="73">((F100/F99)-1)*100</f>
        <v>-21.535781045022972</v>
      </c>
      <c r="H100" s="13">
        <f t="shared" ref="H100:H105" si="74">((F100/F96)-1)*100</f>
        <v>-3.2152490691402025</v>
      </c>
      <c r="I100" s="11">
        <f>SUM(I332:I334)</f>
        <v>569.59318789999998</v>
      </c>
      <c r="J100" s="12">
        <f t="shared" ref="J100:J105" si="75">((I100/I99)-1)*100</f>
        <v>-25.527303464072116</v>
      </c>
      <c r="K100" s="12">
        <f t="shared" ref="K100:K105" si="76">((I100/I96)-1)*100</f>
        <v>12.874329909845672</v>
      </c>
    </row>
    <row r="101" spans="1:11" s="14" customFormat="1" ht="12" customHeight="1" x14ac:dyDescent="0.2">
      <c r="A101" s="89"/>
      <c r="B101" s="26" t="s">
        <v>3</v>
      </c>
      <c r="C101" s="17">
        <f>SUM(C335:C337)</f>
        <v>2071.9445294000002</v>
      </c>
      <c r="D101" s="18">
        <f>((C101/C100)-1)*100</f>
        <v>9.1465974928327309</v>
      </c>
      <c r="E101" s="19">
        <f>((C101/C97)-1)*100</f>
        <v>-2.3802087905200331E-2</v>
      </c>
      <c r="F101" s="17">
        <f>SUM(F335:F337)</f>
        <v>1430.12207584</v>
      </c>
      <c r="G101" s="18">
        <f t="shared" si="73"/>
        <v>7.6315404756847061</v>
      </c>
      <c r="H101" s="19">
        <f t="shared" si="74"/>
        <v>-1.3757617073051009</v>
      </c>
      <c r="I101" s="17">
        <f>SUM(I335:I337)</f>
        <v>641.82245355999999</v>
      </c>
      <c r="J101" s="18">
        <f t="shared" si="75"/>
        <v>12.680851385582393</v>
      </c>
      <c r="K101" s="18">
        <f t="shared" si="76"/>
        <v>3.1261733343614262</v>
      </c>
    </row>
    <row r="102" spans="1:11" s="14" customFormat="1" ht="12" customHeight="1" x14ac:dyDescent="0.2">
      <c r="A102" s="87">
        <v>2017</v>
      </c>
      <c r="B102" s="25" t="s">
        <v>0</v>
      </c>
      <c r="C102" s="11">
        <f>SUM(C338:C340)</f>
        <v>2167.3084411899999</v>
      </c>
      <c r="D102" s="12">
        <f>((C102/C101)-1)*100</f>
        <v>4.6026286146577222</v>
      </c>
      <c r="E102" s="13">
        <f>((C102/C98)-1)*100</f>
        <v>7.8769540196586441</v>
      </c>
      <c r="F102" s="11">
        <f>SUM(F338:F340)</f>
        <v>1614.64047377</v>
      </c>
      <c r="G102" s="12">
        <f t="shared" si="73"/>
        <v>12.902283032140517</v>
      </c>
      <c r="H102" s="13">
        <f t="shared" si="74"/>
        <v>10.588308686755532</v>
      </c>
      <c r="I102" s="11">
        <f>SUM(I338:I340)</f>
        <v>552.66796741999997</v>
      </c>
      <c r="J102" s="12">
        <f t="shared" si="75"/>
        <v>-13.890833149492721</v>
      </c>
      <c r="K102" s="12">
        <f t="shared" si="76"/>
        <v>0.66632937618089638</v>
      </c>
    </row>
    <row r="103" spans="1:11" s="14" customFormat="1" ht="12" customHeight="1" x14ac:dyDescent="0.2">
      <c r="A103" s="88"/>
      <c r="B103" s="25" t="s">
        <v>1</v>
      </c>
      <c r="C103" s="11">
        <f>SUM(C341:C343)</f>
        <v>2242.2624442400001</v>
      </c>
      <c r="D103" s="12">
        <f>((C103/C102)-1)*100</f>
        <v>3.458391137389083</v>
      </c>
      <c r="E103" s="13">
        <f>((C103/C99)-1)*100</f>
        <v>-8.7860116899340817</v>
      </c>
      <c r="F103" s="11">
        <f>SUM(F341:F343)</f>
        <v>1631.0241304299998</v>
      </c>
      <c r="G103" s="12">
        <f t="shared" si="73"/>
        <v>1.0146937925906041</v>
      </c>
      <c r="H103" s="13">
        <f t="shared" si="74"/>
        <v>-3.6839889372661583</v>
      </c>
      <c r="I103" s="11">
        <f>SUM(I341:I343)</f>
        <v>611.23831381000002</v>
      </c>
      <c r="J103" s="12">
        <f t="shared" si="75"/>
        <v>10.597745815344052</v>
      </c>
      <c r="K103" s="12">
        <f t="shared" si="76"/>
        <v>-20.082321167969862</v>
      </c>
    </row>
    <row r="104" spans="1:11" s="14" customFormat="1" ht="12" customHeight="1" x14ac:dyDescent="0.2">
      <c r="A104" s="88"/>
      <c r="B104" s="25" t="s">
        <v>2</v>
      </c>
      <c r="C104" s="11">
        <f>SUM(C344:C346)</f>
        <v>1601.36410727</v>
      </c>
      <c r="D104" s="12">
        <f>((C104/C103)-1)*100</f>
        <v>-28.582663845454913</v>
      </c>
      <c r="E104" s="13">
        <f>((C104/C100)-1)*100</f>
        <v>-15.642797779783034</v>
      </c>
      <c r="F104" s="11">
        <f>SUM(F344:F346)</f>
        <v>1029.57997232</v>
      </c>
      <c r="G104" s="12">
        <f t="shared" si="73"/>
        <v>-36.87524585865178</v>
      </c>
      <c r="H104" s="13">
        <f t="shared" si="74"/>
        <v>-22.513413130396088</v>
      </c>
      <c r="I104" s="11">
        <f>SUM(I344:I346)</f>
        <v>571.78413494999995</v>
      </c>
      <c r="J104" s="12">
        <f t="shared" si="75"/>
        <v>-6.4547947942059425</v>
      </c>
      <c r="K104" s="12">
        <f t="shared" si="76"/>
        <v>0.38465120309421064</v>
      </c>
    </row>
    <row r="105" spans="1:11" s="14" customFormat="1" ht="12" customHeight="1" x14ac:dyDescent="0.2">
      <c r="A105" s="89"/>
      <c r="B105" s="26" t="s">
        <v>3</v>
      </c>
      <c r="C105" s="17">
        <f>SUM(C347:C349)</f>
        <v>2094.98032324</v>
      </c>
      <c r="D105" s="18">
        <f>((C105/C104)-1)*100</f>
        <v>30.824733346341525</v>
      </c>
      <c r="E105" s="19">
        <f>((C105/C101)-1)*100</f>
        <v>1.1117958764403024</v>
      </c>
      <c r="F105" s="17">
        <f>SUM(F347:F349)</f>
        <v>1391.0226747699999</v>
      </c>
      <c r="G105" s="18">
        <f t="shared" si="73"/>
        <v>35.105840456039992</v>
      </c>
      <c r="H105" s="19">
        <f t="shared" si="74"/>
        <v>-2.7339904565164219</v>
      </c>
      <c r="I105" s="17">
        <f>SUM(I347:I349)</f>
        <v>703.95764846999987</v>
      </c>
      <c r="J105" s="18">
        <f t="shared" si="75"/>
        <v>23.115981266524276</v>
      </c>
      <c r="K105" s="18">
        <f t="shared" si="76"/>
        <v>9.6810565858757691</v>
      </c>
    </row>
    <row r="106" spans="1:11" s="14" customFormat="1" ht="12" customHeight="1" x14ac:dyDescent="0.2">
      <c r="A106" s="87">
        <v>2018</v>
      </c>
      <c r="B106" s="25" t="s">
        <v>0</v>
      </c>
      <c r="C106" s="22">
        <f>SUM(C350:C352)</f>
        <v>2294.2786684499997</v>
      </c>
      <c r="D106" s="23">
        <f t="shared" ref="D106:D116" si="77">((C106/C105)-1)*100</f>
        <v>9.513136853799864</v>
      </c>
      <c r="E106" s="24">
        <f t="shared" ref="E106:E116" si="78">((C106/C102)-1)*100</f>
        <v>5.8584290471495715</v>
      </c>
      <c r="F106" s="22">
        <f>SUM(F350:F352)</f>
        <v>1647.64247411</v>
      </c>
      <c r="G106" s="23">
        <f t="shared" ref="G106:G116" si="79">((F106/F105)-1)*100</f>
        <v>18.448282978739439</v>
      </c>
      <c r="H106" s="24">
        <f t="shared" ref="H106:H116" si="80">((F106/F102)-1)*100</f>
        <v>2.0439225249286652</v>
      </c>
      <c r="I106" s="22">
        <f>SUM(I350:I352)</f>
        <v>646.63619433999997</v>
      </c>
      <c r="J106" s="23">
        <f t="shared" ref="J106:J116" si="81">((I106/I105)-1)*100</f>
        <v>-8.1427418616139562</v>
      </c>
      <c r="K106" s="23">
        <f t="shared" ref="K106:K116" si="82">((I106/I102)-1)*100</f>
        <v>17.002654841507912</v>
      </c>
    </row>
    <row r="107" spans="1:11" s="14" customFormat="1" ht="12" customHeight="1" x14ac:dyDescent="0.2">
      <c r="A107" s="88"/>
      <c r="B107" s="25" t="s">
        <v>1</v>
      </c>
      <c r="C107" s="11">
        <f>SUM(C353:C355)</f>
        <v>2531.9624732399998</v>
      </c>
      <c r="D107" s="12">
        <f t="shared" si="77"/>
        <v>10.359848960744511</v>
      </c>
      <c r="E107" s="13">
        <f t="shared" si="78"/>
        <v>12.919987566316827</v>
      </c>
      <c r="F107" s="11">
        <f>SUM(F353:F355)</f>
        <v>1857.9014540600001</v>
      </c>
      <c r="G107" s="12">
        <f t="shared" si="79"/>
        <v>12.761201732407068</v>
      </c>
      <c r="H107" s="13">
        <f t="shared" si="80"/>
        <v>13.910114473302549</v>
      </c>
      <c r="I107" s="11">
        <f>SUM(I353:I355)</f>
        <v>674.06101918000002</v>
      </c>
      <c r="J107" s="12">
        <f t="shared" si="81"/>
        <v>4.2411521470726798</v>
      </c>
      <c r="K107" s="12">
        <f t="shared" si="82"/>
        <v>10.277939708721862</v>
      </c>
    </row>
    <row r="108" spans="1:11" s="14" customFormat="1" ht="12" customHeight="1" x14ac:dyDescent="0.2">
      <c r="A108" s="88"/>
      <c r="B108" s="25" t="s">
        <v>2</v>
      </c>
      <c r="C108" s="11">
        <f>SUM(C356:C358)</f>
        <v>1945.6015544000002</v>
      </c>
      <c r="D108" s="12">
        <f t="shared" si="77"/>
        <v>-23.158357402101181</v>
      </c>
      <c r="E108" s="13">
        <f t="shared" si="78"/>
        <v>21.496513226892233</v>
      </c>
      <c r="F108" s="11">
        <f>SUM(F356:F358)</f>
        <v>1346.2562790499999</v>
      </c>
      <c r="G108" s="12">
        <f t="shared" si="79"/>
        <v>-27.538875858669563</v>
      </c>
      <c r="H108" s="13">
        <f t="shared" si="80"/>
        <v>30.757815346428941</v>
      </c>
      <c r="I108" s="11">
        <f>SUM(I356:I358)</f>
        <v>599.34527535000007</v>
      </c>
      <c r="J108" s="12">
        <f t="shared" si="81"/>
        <v>-11.084418428600451</v>
      </c>
      <c r="K108" s="12">
        <f t="shared" si="82"/>
        <v>4.820200267083341</v>
      </c>
    </row>
    <row r="109" spans="1:11" s="14" customFormat="1" ht="12" customHeight="1" x14ac:dyDescent="0.2">
      <c r="A109" s="89"/>
      <c r="B109" s="26" t="s">
        <v>3</v>
      </c>
      <c r="C109" s="17">
        <f>SUM(C359:C361)</f>
        <v>2373.4473671199999</v>
      </c>
      <c r="D109" s="18">
        <f t="shared" si="77"/>
        <v>21.990412772462143</v>
      </c>
      <c r="E109" s="19">
        <f t="shared" si="78"/>
        <v>13.29210784420809</v>
      </c>
      <c r="F109" s="17">
        <f>SUM(F359:F361)</f>
        <v>1699.39624598</v>
      </c>
      <c r="G109" s="18">
        <f t="shared" si="79"/>
        <v>26.231258670837711</v>
      </c>
      <c r="H109" s="19">
        <f t="shared" si="80"/>
        <v>22.168838567709791</v>
      </c>
      <c r="I109" s="17">
        <f>SUM(I359:I361)</f>
        <v>674.05112113999985</v>
      </c>
      <c r="J109" s="18">
        <f t="shared" si="81"/>
        <v>12.464575739981232</v>
      </c>
      <c r="K109" s="18">
        <f t="shared" si="82"/>
        <v>-4.2483418420127483</v>
      </c>
    </row>
    <row r="110" spans="1:11" s="14" customFormat="1" ht="12" customHeight="1" x14ac:dyDescent="0.2">
      <c r="A110" s="87">
        <v>2019</v>
      </c>
      <c r="B110" s="25" t="s">
        <v>0</v>
      </c>
      <c r="C110" s="22">
        <f>SUM(C362:C364)</f>
        <v>2495.25</v>
      </c>
      <c r="D110" s="23">
        <f t="shared" si="77"/>
        <v>5.1318868312550059</v>
      </c>
      <c r="E110" s="24">
        <f t="shared" si="78"/>
        <v>8.759673980047733</v>
      </c>
      <c r="F110" s="22">
        <f>SUM(F362:F364)</f>
        <v>1866.0800000000002</v>
      </c>
      <c r="G110" s="23">
        <f t="shared" si="79"/>
        <v>9.8084101582722738</v>
      </c>
      <c r="H110" s="24">
        <f t="shared" si="80"/>
        <v>13.25758041094398</v>
      </c>
      <c r="I110" s="22">
        <f>SUM(I362:I364)</f>
        <v>629.16999999999996</v>
      </c>
      <c r="J110" s="23">
        <f t="shared" si="81"/>
        <v>-6.6584150270522446</v>
      </c>
      <c r="K110" s="23">
        <f t="shared" si="82"/>
        <v>-2.7010851685818738</v>
      </c>
    </row>
    <row r="111" spans="1:11" s="14" customFormat="1" ht="12" customHeight="1" x14ac:dyDescent="0.2">
      <c r="A111" s="88"/>
      <c r="B111" s="25" t="s">
        <v>1</v>
      </c>
      <c r="C111" s="11">
        <f>SUM(C365:C367)</f>
        <v>2762.5</v>
      </c>
      <c r="D111" s="12">
        <f t="shared" si="77"/>
        <v>10.710349664362283</v>
      </c>
      <c r="E111" s="13">
        <f t="shared" si="78"/>
        <v>9.1050925594878596</v>
      </c>
      <c r="F111" s="11">
        <f>SUM(F365:F367)</f>
        <v>1955.25</v>
      </c>
      <c r="G111" s="12">
        <f t="shared" si="79"/>
        <v>4.7784660893423592</v>
      </c>
      <c r="H111" s="13">
        <f t="shared" si="80"/>
        <v>5.2397044917139146</v>
      </c>
      <c r="I111" s="11">
        <f>SUM(I365:I367)</f>
        <v>807.25000000000011</v>
      </c>
      <c r="J111" s="12">
        <f t="shared" si="81"/>
        <v>28.303956005531127</v>
      </c>
      <c r="K111" s="12">
        <f t="shared" si="82"/>
        <v>19.759187526082634</v>
      </c>
    </row>
    <row r="112" spans="1:11" s="14" customFormat="1" ht="12" customHeight="1" x14ac:dyDescent="0.2">
      <c r="A112" s="88"/>
      <c r="B112" s="25" t="s">
        <v>2</v>
      </c>
      <c r="C112" s="11">
        <f>SUM(C368:C370)</f>
        <v>2318.98</v>
      </c>
      <c r="D112" s="12">
        <f t="shared" si="77"/>
        <v>-16.05502262443439</v>
      </c>
      <c r="E112" s="13">
        <f t="shared" si="78"/>
        <v>19.190899840494069</v>
      </c>
      <c r="F112" s="11">
        <f>SUM(F368:F370)</f>
        <v>1557.8400000000001</v>
      </c>
      <c r="G112" s="12">
        <f t="shared" si="79"/>
        <v>-20.325278097429987</v>
      </c>
      <c r="H112" s="13">
        <f t="shared" si="80"/>
        <v>15.716451929888597</v>
      </c>
      <c r="I112" s="11">
        <f>SUM(I368:I370)</f>
        <v>761.14</v>
      </c>
      <c r="J112" s="12">
        <f t="shared" si="81"/>
        <v>-5.7119851347166462</v>
      </c>
      <c r="K112" s="12">
        <f t="shared" si="82"/>
        <v>26.995244862073299</v>
      </c>
    </row>
    <row r="113" spans="1:11" s="14" customFormat="1" ht="12" customHeight="1" x14ac:dyDescent="0.2">
      <c r="A113" s="89"/>
      <c r="B113" s="26" t="s">
        <v>3</v>
      </c>
      <c r="C113" s="17">
        <f>SUM(C371:C373)</f>
        <v>2628.64</v>
      </c>
      <c r="D113" s="18">
        <f t="shared" si="77"/>
        <v>13.353284633761398</v>
      </c>
      <c r="E113" s="19">
        <f t="shared" si="78"/>
        <v>10.751981965779045</v>
      </c>
      <c r="F113" s="17">
        <f>SUM(F371:F373)</f>
        <v>1814.2300000000002</v>
      </c>
      <c r="G113" s="18">
        <f t="shared" si="79"/>
        <v>16.458044471832789</v>
      </c>
      <c r="H113" s="19">
        <f t="shared" si="80"/>
        <v>6.7573265676939442</v>
      </c>
      <c r="I113" s="17">
        <f>SUM(I371:I373)</f>
        <v>814.40999999999985</v>
      </c>
      <c r="J113" s="18">
        <f t="shared" si="81"/>
        <v>6.9987124576293303</v>
      </c>
      <c r="K113" s="18">
        <f t="shared" si="82"/>
        <v>20.823180090942618</v>
      </c>
    </row>
    <row r="114" spans="1:11" s="14" customFormat="1" ht="12" customHeight="1" x14ac:dyDescent="0.2">
      <c r="A114" s="87">
        <v>2020</v>
      </c>
      <c r="B114" s="25" t="s">
        <v>0</v>
      </c>
      <c r="C114" s="22">
        <f>SUM(C374:C376)</f>
        <v>2564.29</v>
      </c>
      <c r="D114" s="23">
        <f t="shared" si="77"/>
        <v>-2.4480339643313642</v>
      </c>
      <c r="E114" s="24">
        <f t="shared" si="78"/>
        <v>2.766857028353864</v>
      </c>
      <c r="F114" s="22">
        <f>SUM(F374:F376)</f>
        <v>1556.1499999999999</v>
      </c>
      <c r="G114" s="23">
        <f t="shared" si="79"/>
        <v>-14.22531873026024</v>
      </c>
      <c r="H114" s="24">
        <f t="shared" si="80"/>
        <v>-16.608612706850735</v>
      </c>
      <c r="I114" s="22">
        <f>SUM(I374:I376)</f>
        <v>1008.14</v>
      </c>
      <c r="J114" s="23">
        <f t="shared" si="81"/>
        <v>23.787772743458468</v>
      </c>
      <c r="K114" s="23">
        <f t="shared" si="82"/>
        <v>60.233323267161509</v>
      </c>
    </row>
    <row r="115" spans="1:11" s="14" customFormat="1" ht="12" customHeight="1" x14ac:dyDescent="0.2">
      <c r="A115" s="88"/>
      <c r="B115" s="25" t="s">
        <v>1</v>
      </c>
      <c r="C115" s="11">
        <f>SUM(C377:C379)</f>
        <v>1772.42</v>
      </c>
      <c r="D115" s="12">
        <f t="shared" si="77"/>
        <v>-30.880672622831263</v>
      </c>
      <c r="E115" s="13">
        <f t="shared" si="78"/>
        <v>-35.839999999999996</v>
      </c>
      <c r="F115" s="11">
        <f>SUM(F377:F379)</f>
        <v>1037.2</v>
      </c>
      <c r="G115" s="12">
        <f t="shared" si="79"/>
        <v>-33.34832760338012</v>
      </c>
      <c r="H115" s="13">
        <f t="shared" si="80"/>
        <v>-46.953075054340879</v>
      </c>
      <c r="I115" s="11">
        <f>SUM(I377:I379)</f>
        <v>735.22</v>
      </c>
      <c r="J115" s="12">
        <f t="shared" si="81"/>
        <v>-27.07163687583073</v>
      </c>
      <c r="K115" s="12">
        <f t="shared" si="82"/>
        <v>-8.9228863425209184</v>
      </c>
    </row>
    <row r="116" spans="1:11" s="14" customFormat="1" ht="12" customHeight="1" x14ac:dyDescent="0.2">
      <c r="A116" s="88"/>
      <c r="B116" s="25" t="s">
        <v>2</v>
      </c>
      <c r="C116" s="11">
        <f>SUM(C380:C382)</f>
        <v>2068.08</v>
      </c>
      <c r="D116" s="12">
        <f t="shared" si="77"/>
        <v>16.681147809209996</v>
      </c>
      <c r="E116" s="13">
        <f t="shared" si="78"/>
        <v>-10.819411982854533</v>
      </c>
      <c r="F116" s="11">
        <f>SUM(F380:F382)</f>
        <v>1317.84</v>
      </c>
      <c r="G116" s="12">
        <f t="shared" si="79"/>
        <v>27.057462398765896</v>
      </c>
      <c r="H116" s="13">
        <f t="shared" si="80"/>
        <v>-15.405946695424444</v>
      </c>
      <c r="I116" s="11">
        <f>SUM(I380:I382)</f>
        <v>750.24</v>
      </c>
      <c r="J116" s="12">
        <f t="shared" si="81"/>
        <v>2.0429259269334255</v>
      </c>
      <c r="K116" s="12">
        <f t="shared" si="82"/>
        <v>-1.4320624326667808</v>
      </c>
    </row>
    <row r="117" spans="1:11" s="14" customFormat="1" ht="12" customHeight="1" x14ac:dyDescent="0.2">
      <c r="A117" s="108"/>
      <c r="B117" s="26" t="s">
        <v>3</v>
      </c>
      <c r="C117" s="17">
        <f>SUM(C383:C385)</f>
        <v>2512.87</v>
      </c>
      <c r="D117" s="18">
        <f t="shared" ref="D117" si="83">((C117/C116)-1)*100</f>
        <v>21.507388495609447</v>
      </c>
      <c r="E117" s="19">
        <f t="shared" ref="E117" si="84">((C117/C113)-1)*100</f>
        <v>-4.4041785866455685</v>
      </c>
      <c r="F117" s="17">
        <f>SUM(F383:F385)</f>
        <v>1667.19</v>
      </c>
      <c r="G117" s="18">
        <f t="shared" ref="G117" si="85">((F117/F116)-1)*100</f>
        <v>26.509287925696601</v>
      </c>
      <c r="H117" s="19">
        <f t="shared" ref="H117" si="86">((F117/F113)-1)*100</f>
        <v>-8.1048158171786451</v>
      </c>
      <c r="I117" s="17">
        <f>SUM(I383:I385)</f>
        <v>845.68</v>
      </c>
      <c r="J117" s="18">
        <f t="shared" ref="J117" si="87">((I117/I116)-1)*100</f>
        <v>12.721262529323951</v>
      </c>
      <c r="K117" s="18">
        <f t="shared" ref="K117" si="88">((I117/I113)-1)*100</f>
        <v>3.8395893960044836</v>
      </c>
    </row>
    <row r="118" spans="1:11" s="14" customFormat="1" ht="12" customHeight="1" x14ac:dyDescent="0.2">
      <c r="A118" s="87">
        <v>2021</v>
      </c>
      <c r="B118" s="25" t="s">
        <v>0</v>
      </c>
      <c r="C118" s="11">
        <f>SUM(C386:C388)</f>
        <v>2340.34</v>
      </c>
      <c r="D118" s="12">
        <f t="shared" ref="D118" si="89">((C118/C117)-1)*100</f>
        <v>-6.8658545806189686</v>
      </c>
      <c r="E118" s="13">
        <f t="shared" ref="E118" si="90">((C118/C114)-1)*100</f>
        <v>-8.7334115876129381</v>
      </c>
      <c r="F118" s="11">
        <f>SUM(F386:F388)</f>
        <v>1504.71</v>
      </c>
      <c r="G118" s="12">
        <f t="shared" ref="G118" si="91">((F118/F117)-1)*100</f>
        <v>-9.7457398376909694</v>
      </c>
      <c r="H118" s="13">
        <f t="shared" ref="H118" si="92">((F118/F114)-1)*100</f>
        <v>-3.3055939337467311</v>
      </c>
      <c r="I118" s="11">
        <f>SUM(I386:I388)</f>
        <v>835.63</v>
      </c>
      <c r="J118" s="12">
        <f t="shared" ref="J118" si="93">((I118/I117)-1)*100</f>
        <v>-1.1883927726799692</v>
      </c>
      <c r="K118" s="12">
        <f t="shared" ref="K118" si="94">((I118/I114)-1)*100</f>
        <v>-17.111710675104653</v>
      </c>
    </row>
    <row r="119" spans="1:11" s="14" customFormat="1" ht="12" customHeight="1" x14ac:dyDescent="0.2">
      <c r="A119" s="95"/>
      <c r="B119" s="25" t="s">
        <v>1</v>
      </c>
      <c r="C119" s="11">
        <f>SUM(C389:C391)</f>
        <v>2580.37</v>
      </c>
      <c r="D119" s="12">
        <f t="shared" ref="D119" si="95">((C119/C118)-1)*100</f>
        <v>10.256202090294565</v>
      </c>
      <c r="E119" s="13">
        <f t="shared" ref="E119" si="96">((C119/C115)-1)*100</f>
        <v>45.584567991785228</v>
      </c>
      <c r="F119" s="11">
        <f>SUM(F389:F391)</f>
        <v>1625.58</v>
      </c>
      <c r="G119" s="12">
        <f t="shared" ref="G119" si="97">((F119/F118)-1)*100</f>
        <v>8.0327770799689002</v>
      </c>
      <c r="H119" s="13">
        <f t="shared" ref="H119" si="98">((F119/F115)-1)*100</f>
        <v>56.727728499807164</v>
      </c>
      <c r="I119" s="11">
        <f>SUM(I389:I391)</f>
        <v>954.79</v>
      </c>
      <c r="J119" s="12">
        <f t="shared" ref="J119" si="99">((I119/I118)-1)*100</f>
        <v>14.259899716381641</v>
      </c>
      <c r="K119" s="12">
        <f t="shared" ref="K119" si="100">((I119/I115)-1)*100</f>
        <v>29.864530344658725</v>
      </c>
    </row>
    <row r="120" spans="1:11" s="14" customFormat="1" ht="12" customHeight="1" x14ac:dyDescent="0.2">
      <c r="A120" s="95"/>
      <c r="B120" s="25" t="s">
        <v>2</v>
      </c>
      <c r="C120" s="11">
        <f>SUM(C392:C394)</f>
        <v>2273.14</v>
      </c>
      <c r="D120" s="12">
        <f t="shared" ref="D120" si="101">((C120/C119)-1)*100</f>
        <v>-11.906432023314483</v>
      </c>
      <c r="E120" s="13">
        <f t="shared" ref="E120" si="102">((C120/C116)-1)*100</f>
        <v>9.9154771575567615</v>
      </c>
      <c r="F120" s="11">
        <f>SUM(F392:F394)</f>
        <v>1343.33</v>
      </c>
      <c r="G120" s="12">
        <f t="shared" ref="G120" si="103">((F120/F119)-1)*100</f>
        <v>-17.363033501888559</v>
      </c>
      <c r="H120" s="13">
        <f t="shared" ref="H120" si="104">((F120/F116)-1)*100</f>
        <v>1.9342257026649712</v>
      </c>
      <c r="I120" s="11">
        <f>SUM(I392:I394)</f>
        <v>929.81</v>
      </c>
      <c r="J120" s="12">
        <f t="shared" ref="J120" si="105">((I120/I119)-1)*100</f>
        <v>-2.6162821143916437</v>
      </c>
      <c r="K120" s="12">
        <f t="shared" ref="K120" si="106">((I120/I116)-1)*100</f>
        <v>23.93500746427808</v>
      </c>
    </row>
    <row r="121" spans="1:11" s="14" customFormat="1" ht="12" customHeight="1" x14ac:dyDescent="0.2">
      <c r="A121" s="108"/>
      <c r="B121" s="26" t="s">
        <v>3</v>
      </c>
      <c r="C121" s="11">
        <f>SUM(C395:C397)</f>
        <v>2303.3599999999997</v>
      </c>
      <c r="D121" s="12">
        <f t="shared" ref="D121" si="107">((C121/C120)-1)*100</f>
        <v>1.3294385739549552</v>
      </c>
      <c r="E121" s="13">
        <f t="shared" ref="E121" si="108">((C121/C117)-1)*100</f>
        <v>-8.3374786598590553</v>
      </c>
      <c r="F121" s="11">
        <f>SUM(F395:F397)</f>
        <v>1472.32</v>
      </c>
      <c r="G121" s="12">
        <f t="shared" ref="G121" si="109">((F121/F120)-1)*100</f>
        <v>9.6022570775609939</v>
      </c>
      <c r="H121" s="13">
        <f t="shared" ref="H121" si="110">((F121/F117)-1)*100</f>
        <v>-11.688529801642289</v>
      </c>
      <c r="I121" s="11">
        <f>SUM(I395:I397)</f>
        <v>831.04</v>
      </c>
      <c r="J121" s="12">
        <f t="shared" ref="J121" si="111">((I121/I120)-1)*100</f>
        <v>-10.622600316193632</v>
      </c>
      <c r="K121" s="12">
        <f t="shared" ref="K121" si="112">((I121/I117)-1)*100</f>
        <v>-1.7311512628890302</v>
      </c>
    </row>
    <row r="122" spans="1:11" s="14" customFormat="1" ht="12" customHeight="1" x14ac:dyDescent="0.2">
      <c r="A122" s="87">
        <v>1999</v>
      </c>
      <c r="B122" s="27" t="s">
        <v>4</v>
      </c>
      <c r="C122" s="22">
        <v>307.10000000000002</v>
      </c>
      <c r="D122" s="23">
        <v>-0.18107911101443719</v>
      </c>
      <c r="E122" s="24">
        <v>7.1663348271005622</v>
      </c>
      <c r="F122" s="22">
        <v>269.13995709975603</v>
      </c>
      <c r="G122" s="23">
        <v>3.3563583332396618</v>
      </c>
      <c r="H122" s="24">
        <v>9.9742398152069747</v>
      </c>
      <c r="I122" s="22">
        <v>37.960042900243991</v>
      </c>
      <c r="J122" s="23">
        <v>-19.69280778044379</v>
      </c>
      <c r="K122" s="23">
        <v>-9.2772781841290115</v>
      </c>
    </row>
    <row r="123" spans="1:11" s="14" customFormat="1" ht="12" customHeight="1" x14ac:dyDescent="0.2">
      <c r="A123" s="88"/>
      <c r="B123" s="25" t="s">
        <v>5</v>
      </c>
      <c r="C123" s="11">
        <v>348.5</v>
      </c>
      <c r="D123" s="12">
        <v>13.539181692315294</v>
      </c>
      <c r="E123" s="13">
        <v>17.751019605251138</v>
      </c>
      <c r="F123" s="11">
        <v>303.32794754967364</v>
      </c>
      <c r="G123" s="12">
        <v>12.702681095117342</v>
      </c>
      <c r="H123" s="13">
        <v>23.984446167861684</v>
      </c>
      <c r="I123" s="11">
        <v>45.172052450326362</v>
      </c>
      <c r="J123" s="12">
        <v>19.477397706212241</v>
      </c>
      <c r="K123" s="12">
        <v>-11.906852984065742</v>
      </c>
    </row>
    <row r="124" spans="1:11" s="14" customFormat="1" ht="12" customHeight="1" x14ac:dyDescent="0.2">
      <c r="A124" s="88"/>
      <c r="B124" s="26" t="s">
        <v>6</v>
      </c>
      <c r="C124" s="17">
        <v>376.3</v>
      </c>
      <c r="D124" s="18">
        <v>8.0448577682166409</v>
      </c>
      <c r="E124" s="19">
        <v>10.444763183811133</v>
      </c>
      <c r="F124" s="17">
        <v>319.06535995215944</v>
      </c>
      <c r="G124" s="18">
        <v>5.188250053981136</v>
      </c>
      <c r="H124" s="19">
        <v>12.141627988246672</v>
      </c>
      <c r="I124" s="17">
        <v>57.234640047840571</v>
      </c>
      <c r="J124" s="18">
        <v>27.173706549883157</v>
      </c>
      <c r="K124" s="18">
        <v>1.9043072461143451</v>
      </c>
    </row>
    <row r="125" spans="1:11" s="14" customFormat="1" ht="12" customHeight="1" x14ac:dyDescent="0.2">
      <c r="A125" s="88"/>
      <c r="B125" s="27" t="s">
        <v>7</v>
      </c>
      <c r="C125" s="22">
        <v>325.8</v>
      </c>
      <c r="D125" s="23">
        <v>-13.428156726409879</v>
      </c>
      <c r="E125" s="24">
        <v>-4.5007390371937017</v>
      </c>
      <c r="F125" s="22">
        <v>274.20686978471747</v>
      </c>
      <c r="G125" s="23">
        <v>-14.059342002581554</v>
      </c>
      <c r="H125" s="24">
        <v>-2.2957884251852856</v>
      </c>
      <c r="I125" s="22">
        <v>51.593130215282542</v>
      </c>
      <c r="J125" s="23">
        <v>-9.9322085216722584</v>
      </c>
      <c r="K125" s="23">
        <v>-14.672806257699101</v>
      </c>
    </row>
    <row r="126" spans="1:11" s="14" customFormat="1" ht="12" customHeight="1" x14ac:dyDescent="0.2">
      <c r="A126" s="88"/>
      <c r="B126" s="25" t="s">
        <v>8</v>
      </c>
      <c r="C126" s="11">
        <v>363.8</v>
      </c>
      <c r="D126" s="12">
        <v>11.618397036489124</v>
      </c>
      <c r="E126" s="13">
        <v>4.2828449642734245</v>
      </c>
      <c r="F126" s="11">
        <v>297.76193899126127</v>
      </c>
      <c r="G126" s="12">
        <v>8.590254950591536</v>
      </c>
      <c r="H126" s="13">
        <v>1.6148309017033347</v>
      </c>
      <c r="I126" s="11">
        <v>66.038061008738737</v>
      </c>
      <c r="J126" s="12">
        <v>27.621844194181566</v>
      </c>
      <c r="K126" s="12">
        <v>18.243704977754049</v>
      </c>
    </row>
    <row r="127" spans="1:11" s="14" customFormat="1" ht="12" customHeight="1" x14ac:dyDescent="0.2">
      <c r="A127" s="88"/>
      <c r="B127" s="26" t="s">
        <v>9</v>
      </c>
      <c r="C127" s="17">
        <v>394.3</v>
      </c>
      <c r="D127" s="18">
        <v>8.3904890075198182</v>
      </c>
      <c r="E127" s="19">
        <v>5.8313167489294271</v>
      </c>
      <c r="F127" s="17">
        <v>327.12569034053342</v>
      </c>
      <c r="G127" s="18">
        <v>9.8614858059927979</v>
      </c>
      <c r="H127" s="19">
        <v>6.0787633246427886</v>
      </c>
      <c r="I127" s="17">
        <v>67.174309659466587</v>
      </c>
      <c r="J127" s="18">
        <v>1.7757173760095224</v>
      </c>
      <c r="K127" s="18">
        <v>4.6464165157230175</v>
      </c>
    </row>
    <row r="128" spans="1:11" s="14" customFormat="1" ht="12" customHeight="1" x14ac:dyDescent="0.2">
      <c r="A128" s="88"/>
      <c r="B128" s="27" t="s">
        <v>10</v>
      </c>
      <c r="C128" s="22">
        <v>277.2</v>
      </c>
      <c r="D128" s="23">
        <v>-29.698587484000115</v>
      </c>
      <c r="E128" s="24">
        <v>-3.0035271801714836</v>
      </c>
      <c r="F128" s="22">
        <v>218.41850332359692</v>
      </c>
      <c r="G128" s="23">
        <v>-33.231014936116388</v>
      </c>
      <c r="H128" s="24">
        <v>-4.5665647207598585</v>
      </c>
      <c r="I128" s="22">
        <v>58.781496676403066</v>
      </c>
      <c r="J128" s="23">
        <v>-12.552000975224908</v>
      </c>
      <c r="K128" s="23">
        <v>3.2647819474692863</v>
      </c>
    </row>
    <row r="129" spans="1:11" s="14" customFormat="1" ht="12" customHeight="1" x14ac:dyDescent="0.2">
      <c r="A129" s="88"/>
      <c r="B129" s="25" t="s">
        <v>11</v>
      </c>
      <c r="C129" s="11">
        <v>288.1383116367964</v>
      </c>
      <c r="D129" s="12">
        <v>3.8891402852338164</v>
      </c>
      <c r="E129" s="13">
        <v>16.02106367497338</v>
      </c>
      <c r="F129" s="11">
        <v>230.64056376137418</v>
      </c>
      <c r="G129" s="12">
        <v>5.5957074386091321</v>
      </c>
      <c r="H129" s="13">
        <v>12.113826444377885</v>
      </c>
      <c r="I129" s="11">
        <v>57.49774787542222</v>
      </c>
      <c r="J129" s="12">
        <v>-2.4357457471643196</v>
      </c>
      <c r="K129" s="12">
        <v>34.876255865405149</v>
      </c>
    </row>
    <row r="130" spans="1:11" s="14" customFormat="1" ht="12" customHeight="1" x14ac:dyDescent="0.2">
      <c r="A130" s="88"/>
      <c r="B130" s="26" t="s">
        <v>12</v>
      </c>
      <c r="C130" s="17">
        <v>344</v>
      </c>
      <c r="D130" s="18">
        <v>19.434780671906161</v>
      </c>
      <c r="E130" s="19">
        <v>-5.6201188780020228</v>
      </c>
      <c r="F130" s="17">
        <v>299.00676529876313</v>
      </c>
      <c r="G130" s="18">
        <v>29.641881038810737</v>
      </c>
      <c r="H130" s="19">
        <v>-3.3560343583298957</v>
      </c>
      <c r="I130" s="17">
        <v>44.993234701236872</v>
      </c>
      <c r="J130" s="18">
        <v>-21.508933994840064</v>
      </c>
      <c r="K130" s="18">
        <v>-18.30087755905485</v>
      </c>
    </row>
    <row r="131" spans="1:11" s="14" customFormat="1" ht="12" customHeight="1" x14ac:dyDescent="0.2">
      <c r="A131" s="88"/>
      <c r="B131" s="27" t="s">
        <v>13</v>
      </c>
      <c r="C131" s="22">
        <v>350.57589723294029</v>
      </c>
      <c r="D131" s="23">
        <v>1.8709205788604244</v>
      </c>
      <c r="E131" s="24">
        <v>-12.820257818879387</v>
      </c>
      <c r="F131" s="22">
        <v>277.59976872453211</v>
      </c>
      <c r="G131" s="23">
        <v>-7.1593686359709867</v>
      </c>
      <c r="H131" s="24">
        <v>-17.818831604093642</v>
      </c>
      <c r="I131" s="22">
        <v>72.976128508408181</v>
      </c>
      <c r="J131" s="23">
        <v>61.699902529946748</v>
      </c>
      <c r="K131" s="23">
        <v>13.422643003432032</v>
      </c>
    </row>
    <row r="132" spans="1:11" s="14" customFormat="1" ht="12" customHeight="1" x14ac:dyDescent="0.2">
      <c r="A132" s="88"/>
      <c r="B132" s="25" t="s">
        <v>14</v>
      </c>
      <c r="C132" s="11">
        <v>380.3</v>
      </c>
      <c r="D132" s="12">
        <v>8.5628347591255825</v>
      </c>
      <c r="E132" s="13">
        <v>2.4068699094090817</v>
      </c>
      <c r="F132" s="11">
        <v>313.24784433786493</v>
      </c>
      <c r="G132" s="12">
        <v>12.841536495913708</v>
      </c>
      <c r="H132" s="13">
        <v>-4.1967629024482704</v>
      </c>
      <c r="I132" s="11">
        <v>67.052155662135078</v>
      </c>
      <c r="J132" s="12">
        <v>-7.7132631492032644</v>
      </c>
      <c r="K132" s="12">
        <v>50.732514951776885</v>
      </c>
    </row>
    <row r="133" spans="1:11" s="14" customFormat="1" ht="12" customHeight="1" x14ac:dyDescent="0.2">
      <c r="A133" s="89"/>
      <c r="B133" s="26" t="s">
        <v>15</v>
      </c>
      <c r="C133" s="17">
        <v>332.2</v>
      </c>
      <c r="D133" s="18">
        <v>-12.666327073808725</v>
      </c>
      <c r="E133" s="19">
        <v>8.0549097135608214</v>
      </c>
      <c r="F133" s="17">
        <v>266.84412176505236</v>
      </c>
      <c r="G133" s="18">
        <v>-14.813740433202193</v>
      </c>
      <c r="H133" s="19">
        <v>2.4747011386530016</v>
      </c>
      <c r="I133" s="17">
        <v>65.355878234947625</v>
      </c>
      <c r="J133" s="18">
        <v>-2.6782098251379338</v>
      </c>
      <c r="K133" s="18">
        <v>38.834115663698569</v>
      </c>
    </row>
    <row r="134" spans="1:11" s="14" customFormat="1" ht="12" customHeight="1" x14ac:dyDescent="0.2">
      <c r="A134" s="87">
        <v>2000</v>
      </c>
      <c r="B134" s="27" t="s">
        <v>4</v>
      </c>
      <c r="C134" s="22">
        <v>320.36629715240468</v>
      </c>
      <c r="D134" s="23">
        <f>((C134/C133)-1)*100</f>
        <v>-3.5622224104742028</v>
      </c>
      <c r="E134" s="24">
        <f>((C134/C122)-1)*100</f>
        <v>4.3198623094772515</v>
      </c>
      <c r="F134" s="22">
        <v>263.67062820189199</v>
      </c>
      <c r="G134" s="23">
        <f>((F134/F133)-1)*100</f>
        <v>-1.1892686794706786</v>
      </c>
      <c r="H134" s="24">
        <f>((F134/F122)-1)*100</f>
        <v>-2.0321504680320901</v>
      </c>
      <c r="I134" s="22">
        <v>56.695668950512697</v>
      </c>
      <c r="J134" s="23">
        <f>((I134/I133)-1)*100</f>
        <v>-13.250849836800249</v>
      </c>
      <c r="K134" s="23">
        <f>((I134/I122)-1)*100</f>
        <v>49.356177229579167</v>
      </c>
    </row>
    <row r="135" spans="1:11" s="14" customFormat="1" ht="12" customHeight="1" x14ac:dyDescent="0.2">
      <c r="A135" s="88"/>
      <c r="B135" s="25" t="s">
        <v>5</v>
      </c>
      <c r="C135" s="11">
        <v>387.65277760148092</v>
      </c>
      <c r="D135" s="12">
        <f t="shared" ref="D135:D144" si="113">((C135/C134)-1)*100</f>
        <v>21.002983474590241</v>
      </c>
      <c r="E135" s="13">
        <f t="shared" ref="E135:E145" si="114">((C135/C123)-1)*100</f>
        <v>11.234656413624379</v>
      </c>
      <c r="F135" s="11">
        <v>312.80169638671526</v>
      </c>
      <c r="G135" s="12">
        <f t="shared" ref="G135:G144" si="115">((F135/F134)-1)*100</f>
        <v>18.633500636712451</v>
      </c>
      <c r="H135" s="13">
        <f t="shared" ref="H135:H145" si="116">((F135/F123)-1)*100</f>
        <v>3.1232693570018677</v>
      </c>
      <c r="I135" s="11">
        <v>74.851081214765657</v>
      </c>
      <c r="J135" s="12">
        <f t="shared" ref="J135:J145" si="117">((I135/I134)-1)*100</f>
        <v>32.02257350574709</v>
      </c>
      <c r="K135" s="12">
        <f t="shared" ref="K135:K145" si="118">((I135/I123)-1)*100</f>
        <v>65.702192294839733</v>
      </c>
    </row>
    <row r="136" spans="1:11" s="14" customFormat="1" ht="12" customHeight="1" x14ac:dyDescent="0.2">
      <c r="A136" s="88"/>
      <c r="B136" s="26" t="s">
        <v>6</v>
      </c>
      <c r="C136" s="17">
        <v>417.19342515596264</v>
      </c>
      <c r="D136" s="18">
        <f t="shared" si="113"/>
        <v>7.6203884665184685</v>
      </c>
      <c r="E136" s="19">
        <f t="shared" si="114"/>
        <v>10.867240275302326</v>
      </c>
      <c r="F136" s="17">
        <v>333.69551961102496</v>
      </c>
      <c r="G136" s="18">
        <f t="shared" si="115"/>
        <v>6.6795747803358285</v>
      </c>
      <c r="H136" s="19">
        <f t="shared" si="116"/>
        <v>4.5853174600524405</v>
      </c>
      <c r="I136" s="17">
        <v>83.49790554493768</v>
      </c>
      <c r="J136" s="18">
        <f t="shared" si="117"/>
        <v>11.552036643748952</v>
      </c>
      <c r="K136" s="18">
        <f t="shared" si="118"/>
        <v>45.887010864652076</v>
      </c>
    </row>
    <row r="137" spans="1:11" s="14" customFormat="1" ht="12" customHeight="1" x14ac:dyDescent="0.2">
      <c r="A137" s="88"/>
      <c r="B137" s="27" t="s">
        <v>7</v>
      </c>
      <c r="C137" s="22">
        <v>361.44011912059909</v>
      </c>
      <c r="D137" s="23">
        <f t="shared" si="113"/>
        <v>-13.363898535678231</v>
      </c>
      <c r="E137" s="24">
        <f t="shared" si="114"/>
        <v>10.939263081829065</v>
      </c>
      <c r="F137" s="22">
        <v>295.27090570721094</v>
      </c>
      <c r="G137" s="23">
        <f t="shared" si="115"/>
        <v>-11.514872584625646</v>
      </c>
      <c r="H137" s="24">
        <f t="shared" si="116"/>
        <v>7.6818045948414904</v>
      </c>
      <c r="I137" s="22">
        <v>66.16921341338815</v>
      </c>
      <c r="J137" s="23">
        <f t="shared" si="117"/>
        <v>-20.753445273215164</v>
      </c>
      <c r="K137" s="23">
        <f t="shared" si="118"/>
        <v>28.251984590359246</v>
      </c>
    </row>
    <row r="138" spans="1:11" s="14" customFormat="1" ht="12" customHeight="1" x14ac:dyDescent="0.2">
      <c r="A138" s="88"/>
      <c r="B138" s="25" t="s">
        <v>8</v>
      </c>
      <c r="C138" s="11">
        <v>451.23588832594089</v>
      </c>
      <c r="D138" s="12">
        <f t="shared" si="113"/>
        <v>24.843885461254047</v>
      </c>
      <c r="E138" s="13">
        <f t="shared" si="114"/>
        <v>24.034053965349344</v>
      </c>
      <c r="F138" s="11">
        <v>376.95831327755945</v>
      </c>
      <c r="G138" s="12">
        <f t="shared" si="115"/>
        <v>27.665240967340445</v>
      </c>
      <c r="H138" s="13">
        <f t="shared" si="116"/>
        <v>26.597212039454931</v>
      </c>
      <c r="I138" s="11">
        <v>74.277575048381436</v>
      </c>
      <c r="J138" s="12">
        <f t="shared" si="117"/>
        <v>12.253979179617547</v>
      </c>
      <c r="K138" s="12">
        <f t="shared" si="118"/>
        <v>12.476916968462138</v>
      </c>
    </row>
    <row r="139" spans="1:11" s="14" customFormat="1" ht="12" customHeight="1" x14ac:dyDescent="0.2">
      <c r="A139" s="88"/>
      <c r="B139" s="26" t="s">
        <v>9</v>
      </c>
      <c r="C139" s="17">
        <v>450.48573355330376</v>
      </c>
      <c r="D139" s="18">
        <f t="shared" si="113"/>
        <v>-0.16624448366023836</v>
      </c>
      <c r="E139" s="19">
        <f t="shared" si="114"/>
        <v>14.249488600888593</v>
      </c>
      <c r="F139" s="17">
        <v>367.08233969204139</v>
      </c>
      <c r="G139" s="18">
        <f t="shared" si="115"/>
        <v>-2.6199113370518168</v>
      </c>
      <c r="H139" s="19">
        <f t="shared" si="116"/>
        <v>12.214463899155593</v>
      </c>
      <c r="I139" s="17">
        <v>83.403393861262373</v>
      </c>
      <c r="J139" s="18">
        <f t="shared" si="117"/>
        <v>12.286102241405628</v>
      </c>
      <c r="K139" s="18">
        <f t="shared" si="118"/>
        <v>24.15965907810218</v>
      </c>
    </row>
    <row r="140" spans="1:11" s="14" customFormat="1" ht="12" customHeight="1" x14ac:dyDescent="0.2">
      <c r="A140" s="88"/>
      <c r="B140" s="27" t="s">
        <v>10</v>
      </c>
      <c r="C140" s="22">
        <v>335.8439460952244</v>
      </c>
      <c r="D140" s="23">
        <f t="shared" si="113"/>
        <v>-25.448483474452665</v>
      </c>
      <c r="E140" s="24">
        <f t="shared" si="114"/>
        <v>21.155824709676917</v>
      </c>
      <c r="F140" s="22">
        <v>261.49611324270074</v>
      </c>
      <c r="G140" s="23">
        <f t="shared" si="115"/>
        <v>-28.763635575037672</v>
      </c>
      <c r="H140" s="24">
        <f t="shared" si="116"/>
        <v>19.722509431942402</v>
      </c>
      <c r="I140" s="22">
        <v>74.347832852523652</v>
      </c>
      <c r="J140" s="23">
        <f t="shared" si="117"/>
        <v>-10.857544986481271</v>
      </c>
      <c r="K140" s="23">
        <f t="shared" si="118"/>
        <v>26.481694166132819</v>
      </c>
    </row>
    <row r="141" spans="1:11" s="14" customFormat="1" ht="12" customHeight="1" x14ac:dyDescent="0.2">
      <c r="A141" s="88"/>
      <c r="B141" s="25" t="s">
        <v>11</v>
      </c>
      <c r="C141" s="11">
        <v>389.12239363287779</v>
      </c>
      <c r="D141" s="12">
        <f t="shared" si="113"/>
        <v>15.864048811094822</v>
      </c>
      <c r="E141" s="13">
        <f t="shared" si="114"/>
        <v>35.04708604087805</v>
      </c>
      <c r="F141" s="11">
        <v>301.87240015385913</v>
      </c>
      <c r="G141" s="12">
        <f t="shared" si="115"/>
        <v>15.440492178055521</v>
      </c>
      <c r="H141" s="13">
        <f t="shared" si="116"/>
        <v>30.884348889375325</v>
      </c>
      <c r="I141" s="11">
        <v>87.249993479018656</v>
      </c>
      <c r="J141" s="12">
        <f t="shared" si="117"/>
        <v>17.353781719620166</v>
      </c>
      <c r="K141" s="12">
        <f t="shared" si="118"/>
        <v>51.745062551074675</v>
      </c>
    </row>
    <row r="142" spans="1:11" s="14" customFormat="1" ht="12" customHeight="1" x14ac:dyDescent="0.2">
      <c r="A142" s="88"/>
      <c r="B142" s="26" t="s">
        <v>12</v>
      </c>
      <c r="C142" s="17">
        <v>439.51042514995254</v>
      </c>
      <c r="D142" s="18">
        <f t="shared" si="113"/>
        <v>12.949147194189493</v>
      </c>
      <c r="E142" s="19">
        <f t="shared" si="114"/>
        <v>27.76465847382341</v>
      </c>
      <c r="F142" s="17">
        <v>348.1989848364646</v>
      </c>
      <c r="G142" s="18">
        <f t="shared" si="115"/>
        <v>15.346412808522292</v>
      </c>
      <c r="H142" s="19">
        <f t="shared" si="116"/>
        <v>16.451875090033276</v>
      </c>
      <c r="I142" s="17">
        <v>91.311440313487935</v>
      </c>
      <c r="J142" s="18">
        <f t="shared" si="117"/>
        <v>4.6549537398486551</v>
      </c>
      <c r="K142" s="18">
        <f t="shared" si="118"/>
        <v>102.94482252679148</v>
      </c>
    </row>
    <row r="143" spans="1:11" s="14" customFormat="1" ht="12" customHeight="1" x14ac:dyDescent="0.2">
      <c r="A143" s="88"/>
      <c r="B143" s="27" t="s">
        <v>13</v>
      </c>
      <c r="C143" s="22">
        <v>443.841096294159</v>
      </c>
      <c r="D143" s="23">
        <f t="shared" si="113"/>
        <v>0.98533980001245247</v>
      </c>
      <c r="E143" s="24">
        <f t="shared" si="114"/>
        <v>26.603425905018408</v>
      </c>
      <c r="F143" s="22">
        <v>343.50376144026541</v>
      </c>
      <c r="G143" s="23">
        <f t="shared" si="115"/>
        <v>-1.3484310985008685</v>
      </c>
      <c r="H143" s="24">
        <f t="shared" si="116"/>
        <v>23.740651160675561</v>
      </c>
      <c r="I143" s="22">
        <v>100.33733485389359</v>
      </c>
      <c r="J143" s="23">
        <f t="shared" si="117"/>
        <v>9.8847357017020077</v>
      </c>
      <c r="K143" s="23">
        <f t="shared" si="118"/>
        <v>37.4933651657513</v>
      </c>
    </row>
    <row r="144" spans="1:11" s="14" customFormat="1" ht="12" customHeight="1" x14ac:dyDescent="0.2">
      <c r="A144" s="88"/>
      <c r="B144" s="25" t="s">
        <v>14</v>
      </c>
      <c r="C144" s="11">
        <v>463.99013499332881</v>
      </c>
      <c r="D144" s="12">
        <f t="shared" si="113"/>
        <v>4.5396964966524678</v>
      </c>
      <c r="E144" s="13">
        <f t="shared" si="114"/>
        <v>22.006346303794054</v>
      </c>
      <c r="F144" s="11">
        <v>362.8918196663181</v>
      </c>
      <c r="G144" s="12">
        <f t="shared" si="115"/>
        <v>5.6442055087726484</v>
      </c>
      <c r="H144" s="13">
        <f t="shared" si="116"/>
        <v>15.848145877392806</v>
      </c>
      <c r="I144" s="11">
        <v>101.09831532701071</v>
      </c>
      <c r="J144" s="12">
        <f t="shared" si="117"/>
        <v>0.75842205119880379</v>
      </c>
      <c r="K144" s="12">
        <f t="shared" si="118"/>
        <v>50.775637753435852</v>
      </c>
    </row>
    <row r="145" spans="1:11" s="14" customFormat="1" ht="12" customHeight="1" x14ac:dyDescent="0.2">
      <c r="A145" s="89"/>
      <c r="B145" s="26" t="s">
        <v>15</v>
      </c>
      <c r="C145" s="17">
        <v>346.94026619427115</v>
      </c>
      <c r="D145" s="18">
        <f>((C145/C144)-1)*100</f>
        <v>-25.226801169111191</v>
      </c>
      <c r="E145" s="19">
        <f t="shared" si="114"/>
        <v>4.437166223441058</v>
      </c>
      <c r="F145" s="17">
        <v>271.85624419121802</v>
      </c>
      <c r="G145" s="18">
        <f>((F145/F144)-1)*100</f>
        <v>-25.086147039304439</v>
      </c>
      <c r="H145" s="19">
        <f t="shared" si="116"/>
        <v>1.8782959853163472</v>
      </c>
      <c r="I145" s="17">
        <v>75.084022003053121</v>
      </c>
      <c r="J145" s="18">
        <f t="shared" si="117"/>
        <v>-25.731678356669196</v>
      </c>
      <c r="K145" s="18">
        <f t="shared" si="118"/>
        <v>14.884879571404163</v>
      </c>
    </row>
    <row r="146" spans="1:11" s="14" customFormat="1" ht="12" customHeight="1" x14ac:dyDescent="0.2">
      <c r="A146" s="87">
        <v>2001</v>
      </c>
      <c r="B146" s="27" t="s">
        <v>4</v>
      </c>
      <c r="C146" s="22">
        <v>426.53</v>
      </c>
      <c r="D146" s="23">
        <f>((C146/C145)-1)*100</f>
        <v>22.940471764428217</v>
      </c>
      <c r="E146" s="24">
        <f>((C146/C134)-1)*100</f>
        <v>33.138224523377716</v>
      </c>
      <c r="F146" s="22">
        <v>347.74710614999998</v>
      </c>
      <c r="G146" s="23">
        <f>((F146/F145)-1)*100</f>
        <v>27.915806085146212</v>
      </c>
      <c r="H146" s="24">
        <f>((F146/F134)-1)*100</f>
        <v>31.886933528193673</v>
      </c>
      <c r="I146" s="22">
        <v>78.782893849999994</v>
      </c>
      <c r="J146" s="23">
        <f>((I146/I145)-1)*100</f>
        <v>4.926310216568397</v>
      </c>
      <c r="K146" s="23">
        <f>((I146/I134)-1)*100</f>
        <v>38.957517052609994</v>
      </c>
    </row>
    <row r="147" spans="1:11" s="14" customFormat="1" ht="12" customHeight="1" x14ac:dyDescent="0.2">
      <c r="A147" s="88"/>
      <c r="B147" s="25" t="s">
        <v>5</v>
      </c>
      <c r="C147" s="11">
        <v>423.59</v>
      </c>
      <c r="D147" s="12">
        <f t="shared" ref="D147:D156" si="119">((C147/C146)-1)*100</f>
        <v>-0.68928328605256661</v>
      </c>
      <c r="E147" s="13">
        <f t="shared" ref="E147:E157" si="120">((C147/C135)-1)*100</f>
        <v>9.2704668907244603</v>
      </c>
      <c r="F147" s="11">
        <v>350.88898582000002</v>
      </c>
      <c r="G147" s="12">
        <f t="shared" ref="G147:G156" si="121">((F147/F146)-1)*100</f>
        <v>0.90349556169844192</v>
      </c>
      <c r="H147" s="13">
        <f t="shared" ref="H147:H157" si="122">((F147/F135)-1)*100</f>
        <v>12.176177390738196</v>
      </c>
      <c r="I147" s="11">
        <v>72.701014179999959</v>
      </c>
      <c r="J147" s="12">
        <f t="shared" ref="J147:J157" si="123">((I147/I146)-1)*100</f>
        <v>-7.7197972463155962</v>
      </c>
      <c r="K147" s="12">
        <f t="shared" ref="K147:K157" si="124">((I147/I135)-1)*100</f>
        <v>-2.8724595555228438</v>
      </c>
    </row>
    <row r="148" spans="1:11" s="14" customFormat="1" ht="12" customHeight="1" x14ac:dyDescent="0.2">
      <c r="A148" s="88"/>
      <c r="B148" s="26" t="s">
        <v>6</v>
      </c>
      <c r="C148" s="17">
        <v>474.04</v>
      </c>
      <c r="D148" s="18">
        <f t="shared" si="119"/>
        <v>11.910101749333091</v>
      </c>
      <c r="E148" s="19">
        <f t="shared" si="120"/>
        <v>13.625951756738729</v>
      </c>
      <c r="F148" s="17">
        <v>389.81811531</v>
      </c>
      <c r="G148" s="18">
        <f t="shared" si="121"/>
        <v>11.09442902547244</v>
      </c>
      <c r="H148" s="19">
        <f t="shared" si="122"/>
        <v>16.818504415161108</v>
      </c>
      <c r="I148" s="17">
        <v>84.221884690000024</v>
      </c>
      <c r="J148" s="18">
        <f t="shared" si="123"/>
        <v>15.84691856082725</v>
      </c>
      <c r="K148" s="18">
        <f t="shared" si="124"/>
        <v>0.86706264107752062</v>
      </c>
    </row>
    <row r="149" spans="1:11" s="14" customFormat="1" ht="12" customHeight="1" x14ac:dyDescent="0.2">
      <c r="A149" s="88"/>
      <c r="B149" s="27" t="s">
        <v>7</v>
      </c>
      <c r="C149" s="22">
        <v>399.55</v>
      </c>
      <c r="D149" s="23">
        <f t="shared" si="119"/>
        <v>-15.713863808961271</v>
      </c>
      <c r="E149" s="24">
        <f t="shared" si="120"/>
        <v>10.543898937429553</v>
      </c>
      <c r="F149" s="22">
        <v>320.89953939999998</v>
      </c>
      <c r="G149" s="23">
        <f t="shared" si="121"/>
        <v>-17.679675008226081</v>
      </c>
      <c r="H149" s="24">
        <f t="shared" si="122"/>
        <v>8.6797016561469995</v>
      </c>
      <c r="I149" s="22">
        <v>78.650460600000031</v>
      </c>
      <c r="J149" s="23">
        <f t="shared" si="123"/>
        <v>-6.6151738476371458</v>
      </c>
      <c r="K149" s="23">
        <f t="shared" si="124"/>
        <v>18.862619854094454</v>
      </c>
    </row>
    <row r="150" spans="1:11" s="14" customFormat="1" ht="12" customHeight="1" x14ac:dyDescent="0.2">
      <c r="A150" s="88"/>
      <c r="B150" s="25" t="s">
        <v>8</v>
      </c>
      <c r="C150" s="11">
        <v>358.5</v>
      </c>
      <c r="D150" s="12">
        <f t="shared" si="119"/>
        <v>-10.27405831560506</v>
      </c>
      <c r="E150" s="13">
        <f t="shared" si="120"/>
        <v>-20.551532075603674</v>
      </c>
      <c r="F150" s="11">
        <v>275.42807643999998</v>
      </c>
      <c r="G150" s="12">
        <f t="shared" si="121"/>
        <v>-14.169999447496872</v>
      </c>
      <c r="H150" s="13">
        <f t="shared" si="122"/>
        <v>-26.934075536039813</v>
      </c>
      <c r="I150" s="11">
        <v>83.071923560000016</v>
      </c>
      <c r="J150" s="12">
        <f t="shared" si="123"/>
        <v>5.6216618774639127</v>
      </c>
      <c r="K150" s="12">
        <f t="shared" si="124"/>
        <v>11.839843325378219</v>
      </c>
    </row>
    <row r="151" spans="1:11" s="14" customFormat="1" ht="12" customHeight="1" x14ac:dyDescent="0.2">
      <c r="A151" s="88"/>
      <c r="B151" s="26" t="s">
        <v>9</v>
      </c>
      <c r="C151" s="17">
        <v>498.14</v>
      </c>
      <c r="D151" s="18">
        <f t="shared" si="119"/>
        <v>38.951185495118558</v>
      </c>
      <c r="E151" s="19">
        <f t="shared" si="120"/>
        <v>10.578418559631819</v>
      </c>
      <c r="F151" s="17">
        <v>406.97764681000001</v>
      </c>
      <c r="G151" s="18">
        <f t="shared" si="121"/>
        <v>47.761859310177179</v>
      </c>
      <c r="H151" s="19">
        <f t="shared" si="122"/>
        <v>10.868217509844857</v>
      </c>
      <c r="I151" s="17">
        <v>91.162353189999976</v>
      </c>
      <c r="J151" s="18">
        <f t="shared" si="123"/>
        <v>9.7390662010571116</v>
      </c>
      <c r="K151" s="18">
        <f t="shared" si="124"/>
        <v>9.3029299762600317</v>
      </c>
    </row>
    <row r="152" spans="1:11" s="14" customFormat="1" ht="12" customHeight="1" x14ac:dyDescent="0.2">
      <c r="A152" s="88"/>
      <c r="B152" s="27" t="s">
        <v>10</v>
      </c>
      <c r="C152" s="22">
        <v>324.33</v>
      </c>
      <c r="D152" s="23">
        <f t="shared" si="119"/>
        <v>-34.891797486650347</v>
      </c>
      <c r="E152" s="24">
        <f t="shared" si="120"/>
        <v>-3.4283619606946147</v>
      </c>
      <c r="F152" s="22">
        <v>247.95636395</v>
      </c>
      <c r="G152" s="23">
        <f t="shared" si="121"/>
        <v>-39.073714270661178</v>
      </c>
      <c r="H152" s="24">
        <f t="shared" si="122"/>
        <v>-5.1778013542152284</v>
      </c>
      <c r="I152" s="22">
        <v>76.373636049999988</v>
      </c>
      <c r="J152" s="23">
        <f t="shared" si="123"/>
        <v>-16.222395125296341</v>
      </c>
      <c r="K152" s="23">
        <f t="shared" si="124"/>
        <v>2.7247642866668587</v>
      </c>
    </row>
    <row r="153" spans="1:11" s="14" customFormat="1" ht="12" customHeight="1" x14ac:dyDescent="0.2">
      <c r="A153" s="88"/>
      <c r="B153" s="25" t="s">
        <v>11</v>
      </c>
      <c r="C153" s="11">
        <v>398.58</v>
      </c>
      <c r="D153" s="12">
        <f t="shared" si="119"/>
        <v>22.893349366386097</v>
      </c>
      <c r="E153" s="13">
        <f t="shared" si="120"/>
        <v>2.4304965537514267</v>
      </c>
      <c r="F153" s="11">
        <v>307.58771759000001</v>
      </c>
      <c r="G153" s="12">
        <f t="shared" si="121"/>
        <v>24.049132149729612</v>
      </c>
      <c r="H153" s="13">
        <f t="shared" si="122"/>
        <v>1.8932891623175463</v>
      </c>
      <c r="I153" s="11">
        <v>90.992282409999973</v>
      </c>
      <c r="J153" s="12">
        <f t="shared" si="123"/>
        <v>19.14095899588899</v>
      </c>
      <c r="K153" s="12">
        <f t="shared" si="124"/>
        <v>4.2891566884543542</v>
      </c>
    </row>
    <row r="154" spans="1:11" s="14" customFormat="1" ht="12" customHeight="1" x14ac:dyDescent="0.2">
      <c r="A154" s="88"/>
      <c r="B154" s="26" t="s">
        <v>12</v>
      </c>
      <c r="C154" s="17">
        <v>273.04000000000002</v>
      </c>
      <c r="D154" s="18">
        <f t="shared" si="119"/>
        <v>-31.496813688594504</v>
      </c>
      <c r="E154" s="19">
        <f t="shared" si="120"/>
        <v>-37.876331396042758</v>
      </c>
      <c r="F154" s="17">
        <v>208.10272999</v>
      </c>
      <c r="G154" s="18">
        <f t="shared" si="121"/>
        <v>-32.343615141554139</v>
      </c>
      <c r="H154" s="19">
        <f t="shared" si="122"/>
        <v>-40.234538567727959</v>
      </c>
      <c r="I154" s="17">
        <v>64.93727001000002</v>
      </c>
      <c r="J154" s="18">
        <f t="shared" si="123"/>
        <v>-28.634310196329938</v>
      </c>
      <c r="K154" s="18">
        <f t="shared" si="124"/>
        <v>-28.883752367656058</v>
      </c>
    </row>
    <row r="155" spans="1:11" s="14" customFormat="1" ht="12" customHeight="1" x14ac:dyDescent="0.2">
      <c r="A155" s="88"/>
      <c r="B155" s="27" t="s">
        <v>13</v>
      </c>
      <c r="C155" s="22">
        <v>320.37</v>
      </c>
      <c r="D155" s="23">
        <f t="shared" si="119"/>
        <v>17.334456489891579</v>
      </c>
      <c r="E155" s="24">
        <f t="shared" si="120"/>
        <v>-27.818761562432602</v>
      </c>
      <c r="F155" s="22">
        <v>248.0344316</v>
      </c>
      <c r="G155" s="23">
        <f t="shared" si="121"/>
        <v>19.188456399355669</v>
      </c>
      <c r="H155" s="24">
        <f t="shared" si="122"/>
        <v>-27.792804783265034</v>
      </c>
      <c r="I155" s="22">
        <v>72.3355684</v>
      </c>
      <c r="J155" s="23">
        <f t="shared" si="123"/>
        <v>11.392992635601518</v>
      </c>
      <c r="K155" s="23">
        <f t="shared" si="124"/>
        <v>-27.907624310201605</v>
      </c>
    </row>
    <row r="156" spans="1:11" s="14" customFormat="1" ht="12" customHeight="1" x14ac:dyDescent="0.2">
      <c r="A156" s="88"/>
      <c r="B156" s="25" t="s">
        <v>14</v>
      </c>
      <c r="C156" s="11">
        <v>258.08</v>
      </c>
      <c r="D156" s="12">
        <f t="shared" si="119"/>
        <v>-19.443143864906208</v>
      </c>
      <c r="E156" s="13">
        <f t="shared" si="120"/>
        <v>-44.37812777986958</v>
      </c>
      <c r="F156" s="11">
        <v>187.88018779999999</v>
      </c>
      <c r="G156" s="12">
        <f t="shared" si="121"/>
        <v>-24.252376338221271</v>
      </c>
      <c r="H156" s="13">
        <f t="shared" si="122"/>
        <v>-48.226943232625828</v>
      </c>
      <c r="I156" s="11">
        <v>70.199812199999997</v>
      </c>
      <c r="J156" s="12">
        <f t="shared" si="123"/>
        <v>-2.9525671080508187</v>
      </c>
      <c r="K156" s="12">
        <f t="shared" si="124"/>
        <v>-30.562826914639473</v>
      </c>
    </row>
    <row r="157" spans="1:11" s="14" customFormat="1" ht="12" customHeight="1" x14ac:dyDescent="0.2">
      <c r="A157" s="89"/>
      <c r="B157" s="26" t="s">
        <v>15</v>
      </c>
      <c r="C157" s="17">
        <v>193.71</v>
      </c>
      <c r="D157" s="18">
        <f>((C157/C156)-1)*100</f>
        <v>-24.941878487290758</v>
      </c>
      <c r="E157" s="19">
        <f t="shared" si="120"/>
        <v>-44.166181076389968</v>
      </c>
      <c r="F157" s="17">
        <v>133.2841234</v>
      </c>
      <c r="G157" s="18">
        <f>((F157/F156)-1)*100</f>
        <v>-29.058979043664756</v>
      </c>
      <c r="H157" s="19">
        <f t="shared" si="122"/>
        <v>-50.972572362086076</v>
      </c>
      <c r="I157" s="17">
        <v>60.425876600000009</v>
      </c>
      <c r="J157" s="18">
        <f t="shared" si="123"/>
        <v>-13.92302243224518</v>
      </c>
      <c r="K157" s="18">
        <f t="shared" si="124"/>
        <v>-19.522323141476182</v>
      </c>
    </row>
    <row r="158" spans="1:11" s="14" customFormat="1" ht="12" customHeight="1" x14ac:dyDescent="0.2">
      <c r="A158" s="87">
        <v>2002</v>
      </c>
      <c r="B158" s="27" t="s">
        <v>4</v>
      </c>
      <c r="C158" s="22">
        <v>260.61662918000002</v>
      </c>
      <c r="D158" s="23">
        <f>((C158/C157)-1)*100</f>
        <v>34.53958452325643</v>
      </c>
      <c r="E158" s="24">
        <f>((C158/C146)-1)*100</f>
        <v>-38.898405931587455</v>
      </c>
      <c r="F158" s="22">
        <v>219.55112179</v>
      </c>
      <c r="G158" s="23">
        <f>((F158/F157)-1)*100</f>
        <v>64.724136820935115</v>
      </c>
      <c r="H158" s="24">
        <f>((F158/F146)-1)*100</f>
        <v>-36.864716367963943</v>
      </c>
      <c r="I158" s="22">
        <f>C158-F158</f>
        <v>41.065507390000022</v>
      </c>
      <c r="J158" s="23">
        <f>((I158/I157)-1)*100</f>
        <v>-32.039864871401768</v>
      </c>
      <c r="K158" s="23">
        <f>((I158/I146)-1)*100</f>
        <v>-47.875096504848656</v>
      </c>
    </row>
    <row r="159" spans="1:11" s="14" customFormat="1" ht="12" customHeight="1" x14ac:dyDescent="0.2">
      <c r="A159" s="88"/>
      <c r="B159" s="25" t="s">
        <v>5</v>
      </c>
      <c r="C159" s="11">
        <v>269.37488048</v>
      </c>
      <c r="D159" s="12">
        <f t="shared" ref="D159:D166" si="125">((C159/C158)-1)*100</f>
        <v>3.3605880513291941</v>
      </c>
      <c r="E159" s="13">
        <f t="shared" ref="E159:E166" si="126">((C159/C147)-1)*100</f>
        <v>-36.406695040015101</v>
      </c>
      <c r="F159" s="11">
        <v>224.88841828</v>
      </c>
      <c r="G159" s="12">
        <f t="shared" ref="G159:G165" si="127">((F159/F158)-1)*100</f>
        <v>2.4310039714145137</v>
      </c>
      <c r="H159" s="13">
        <f t="shared" ref="H159:H165" si="128">((F159/F147)-1)*100</f>
        <v>-35.908954863757437</v>
      </c>
      <c r="I159" s="11">
        <f t="shared" ref="I159:I222" si="129">C159-F159</f>
        <v>44.486462200000005</v>
      </c>
      <c r="J159" s="12">
        <f t="shared" ref="J159:J165" si="130">((I159/I158)-1)*100</f>
        <v>8.330482264619544</v>
      </c>
      <c r="K159" s="12">
        <f t="shared" ref="K159:K165" si="131">((I159/I147)-1)*100</f>
        <v>-38.809021164606769</v>
      </c>
    </row>
    <row r="160" spans="1:11" s="14" customFormat="1" ht="12" customHeight="1" x14ac:dyDescent="0.2">
      <c r="A160" s="88"/>
      <c r="B160" s="26" t="s">
        <v>6</v>
      </c>
      <c r="C160" s="17">
        <v>383.55831841000003</v>
      </c>
      <c r="D160" s="18">
        <f t="shared" si="125"/>
        <v>42.388302029697854</v>
      </c>
      <c r="E160" s="19">
        <f t="shared" si="126"/>
        <v>-19.087351613787863</v>
      </c>
      <c r="F160" s="17">
        <v>334.19709877000003</v>
      </c>
      <c r="G160" s="18">
        <f t="shared" si="127"/>
        <v>48.605740271561679</v>
      </c>
      <c r="H160" s="19">
        <f t="shared" si="128"/>
        <v>-14.268453505750433</v>
      </c>
      <c r="I160" s="17">
        <f t="shared" si="129"/>
        <v>49.361219640000002</v>
      </c>
      <c r="J160" s="18">
        <f t="shared" si="130"/>
        <v>10.957844699100372</v>
      </c>
      <c r="K160" s="18">
        <f t="shared" si="131"/>
        <v>-41.391456838461316</v>
      </c>
    </row>
    <row r="161" spans="1:12" s="14" customFormat="1" ht="12" customHeight="1" x14ac:dyDescent="0.2">
      <c r="A161" s="88"/>
      <c r="B161" s="27" t="s">
        <v>7</v>
      </c>
      <c r="C161" s="22">
        <v>439.36703501</v>
      </c>
      <c r="D161" s="23">
        <f t="shared" si="125"/>
        <v>14.550255833675841</v>
      </c>
      <c r="E161" s="24">
        <f t="shared" si="126"/>
        <v>9.9654699061443974</v>
      </c>
      <c r="F161" s="22">
        <v>376.10842824000002</v>
      </c>
      <c r="G161" s="23">
        <f t="shared" si="127"/>
        <v>12.540901648833302</v>
      </c>
      <c r="H161" s="24">
        <f t="shared" si="128"/>
        <v>17.204415108612036</v>
      </c>
      <c r="I161" s="22">
        <f t="shared" si="129"/>
        <v>63.258606769999972</v>
      </c>
      <c r="J161" s="23">
        <f t="shared" si="130"/>
        <v>28.154464641181963</v>
      </c>
      <c r="K161" s="23">
        <f t="shared" si="131"/>
        <v>-19.569947477205307</v>
      </c>
      <c r="L161" s="28"/>
    </row>
    <row r="162" spans="1:12" s="14" customFormat="1" ht="12" customHeight="1" x14ac:dyDescent="0.2">
      <c r="A162" s="88"/>
      <c r="B162" s="25" t="s">
        <v>8</v>
      </c>
      <c r="C162" s="11">
        <v>448.44151176000003</v>
      </c>
      <c r="D162" s="12">
        <f t="shared" si="125"/>
        <v>2.0653522059963958</v>
      </c>
      <c r="E162" s="13">
        <f t="shared" si="126"/>
        <v>25.08828779916319</v>
      </c>
      <c r="F162" s="11">
        <v>384.95001391</v>
      </c>
      <c r="G162" s="12">
        <f t="shared" si="127"/>
        <v>2.350807641130026</v>
      </c>
      <c r="H162" s="13">
        <f t="shared" si="128"/>
        <v>39.764260378102215</v>
      </c>
      <c r="I162" s="11">
        <f t="shared" si="129"/>
        <v>63.49149785000003</v>
      </c>
      <c r="J162" s="12">
        <f t="shared" si="130"/>
        <v>0.3681571439706488</v>
      </c>
      <c r="K162" s="12">
        <f t="shared" si="131"/>
        <v>-23.570449402026561</v>
      </c>
      <c r="L162" s="28"/>
    </row>
    <row r="163" spans="1:12" s="14" customFormat="1" ht="12" customHeight="1" x14ac:dyDescent="0.2">
      <c r="A163" s="88"/>
      <c r="B163" s="26" t="s">
        <v>9</v>
      </c>
      <c r="C163" s="17">
        <v>396.76193016000002</v>
      </c>
      <c r="D163" s="18">
        <f t="shared" si="125"/>
        <v>-11.52426353153011</v>
      </c>
      <c r="E163" s="19">
        <f t="shared" si="126"/>
        <v>-20.351320881679847</v>
      </c>
      <c r="F163" s="17">
        <v>341.44513846000001</v>
      </c>
      <c r="G163" s="18">
        <f t="shared" si="127"/>
        <v>-11.301434959857225</v>
      </c>
      <c r="H163" s="19">
        <f t="shared" si="128"/>
        <v>-16.102237767519021</v>
      </c>
      <c r="I163" s="17">
        <f t="shared" si="129"/>
        <v>55.31679170000001</v>
      </c>
      <c r="J163" s="18">
        <f t="shared" si="130"/>
        <v>-12.875276890321485</v>
      </c>
      <c r="K163" s="18">
        <f t="shared" si="131"/>
        <v>-39.320575035278956</v>
      </c>
      <c r="L163" s="28"/>
    </row>
    <row r="164" spans="1:12" s="14" customFormat="1" ht="12" customHeight="1" x14ac:dyDescent="0.2">
      <c r="A164" s="88"/>
      <c r="B164" s="27" t="s">
        <v>10</v>
      </c>
      <c r="C164" s="22">
        <v>350.51564501000001</v>
      </c>
      <c r="D164" s="23">
        <f t="shared" si="125"/>
        <v>-11.655928060272947</v>
      </c>
      <c r="E164" s="24">
        <f t="shared" si="126"/>
        <v>8.0737659205130754</v>
      </c>
      <c r="F164" s="22">
        <v>293.59929746</v>
      </c>
      <c r="G164" s="23">
        <f t="shared" si="127"/>
        <v>-14.012746298218303</v>
      </c>
      <c r="H164" s="24">
        <f t="shared" si="128"/>
        <v>18.407647532371385</v>
      </c>
      <c r="I164" s="22">
        <f t="shared" si="129"/>
        <v>56.916347550000012</v>
      </c>
      <c r="J164" s="23">
        <f t="shared" si="130"/>
        <v>2.8916280225991464</v>
      </c>
      <c r="K164" s="23">
        <f t="shared" si="131"/>
        <v>-25.476446462836677</v>
      </c>
      <c r="L164" s="28"/>
    </row>
    <row r="165" spans="1:12" s="14" customFormat="1" ht="12" customHeight="1" x14ac:dyDescent="0.2">
      <c r="A165" s="88"/>
      <c r="B165" s="25" t="s">
        <v>11</v>
      </c>
      <c r="C165" s="11">
        <v>342.90573148999999</v>
      </c>
      <c r="D165" s="12">
        <f t="shared" si="125"/>
        <v>-2.1710624413877166</v>
      </c>
      <c r="E165" s="13">
        <f t="shared" si="126"/>
        <v>-13.968154074464344</v>
      </c>
      <c r="F165" s="11">
        <v>278.76556808999999</v>
      </c>
      <c r="G165" s="12">
        <f t="shared" si="127"/>
        <v>-5.0523722292015965</v>
      </c>
      <c r="H165" s="13">
        <f t="shared" si="128"/>
        <v>-9.3703837480333281</v>
      </c>
      <c r="I165" s="11">
        <f t="shared" si="129"/>
        <v>64.140163400000006</v>
      </c>
      <c r="J165" s="12">
        <f t="shared" si="130"/>
        <v>12.691987734550247</v>
      </c>
      <c r="K165" s="12">
        <f t="shared" si="131"/>
        <v>-29.51032581973012</v>
      </c>
      <c r="L165" s="28"/>
    </row>
    <row r="166" spans="1:12" s="14" customFormat="1" ht="12" customHeight="1" x14ac:dyDescent="0.2">
      <c r="A166" s="88"/>
      <c r="B166" s="26" t="s">
        <v>12</v>
      </c>
      <c r="C166" s="17">
        <v>393.13455434999997</v>
      </c>
      <c r="D166" s="18">
        <f t="shared" si="125"/>
        <v>14.647997466167983</v>
      </c>
      <c r="E166" s="19">
        <f t="shared" si="126"/>
        <v>43.984234672575418</v>
      </c>
      <c r="F166" s="17">
        <v>334.04279953000002</v>
      </c>
      <c r="G166" s="18">
        <f t="shared" ref="G166:G174" si="132">((F166/F165)-1)*100</f>
        <v>19.829289470266897</v>
      </c>
      <c r="H166" s="19">
        <f t="shared" ref="H166:H171" si="133">((F166/F154)-1)*100</f>
        <v>60.518220758589678</v>
      </c>
      <c r="I166" s="17">
        <f t="shared" si="129"/>
        <v>59.091754819999949</v>
      </c>
      <c r="J166" s="18">
        <f t="shared" ref="J166:J171" si="134">((I166/I165)-1)*100</f>
        <v>-7.8709007155414508</v>
      </c>
      <c r="K166" s="18">
        <f t="shared" ref="K166:K171" si="135">((I166/I154)-1)*100</f>
        <v>-9.001787708506825</v>
      </c>
      <c r="L166" s="28"/>
    </row>
    <row r="167" spans="1:12" s="14" customFormat="1" ht="12" customHeight="1" x14ac:dyDescent="0.2">
      <c r="A167" s="88"/>
      <c r="B167" s="27" t="s">
        <v>13</v>
      </c>
      <c r="C167" s="22">
        <v>454.15446191000001</v>
      </c>
      <c r="D167" s="23">
        <f>((C167/C166)-1)*100</f>
        <v>15.521379864685002</v>
      </c>
      <c r="E167" s="24">
        <f>((C167/C155)-1)*100</f>
        <v>41.759360086774677</v>
      </c>
      <c r="F167" s="22">
        <v>381.71842449000002</v>
      </c>
      <c r="G167" s="23">
        <f t="shared" si="132"/>
        <v>14.272310322832826</v>
      </c>
      <c r="H167" s="24">
        <f t="shared" si="133"/>
        <v>53.897352890742781</v>
      </c>
      <c r="I167" s="22">
        <f t="shared" si="129"/>
        <v>72.436037419999991</v>
      </c>
      <c r="J167" s="23">
        <f t="shared" si="134"/>
        <v>22.582308886659753</v>
      </c>
      <c r="K167" s="23">
        <f t="shared" si="135"/>
        <v>0.13889297094400455</v>
      </c>
      <c r="L167" s="28"/>
    </row>
    <row r="168" spans="1:12" s="14" customFormat="1" ht="12" customHeight="1" x14ac:dyDescent="0.2">
      <c r="A168" s="88"/>
      <c r="B168" s="25" t="s">
        <v>14</v>
      </c>
      <c r="C168" s="11">
        <v>411.36119214000001</v>
      </c>
      <c r="D168" s="12">
        <f>((C168/C167)-1)*100</f>
        <v>-9.422624538362534</v>
      </c>
      <c r="E168" s="13">
        <f>((C168/C156)-1)*100</f>
        <v>59.392898380347205</v>
      </c>
      <c r="F168" s="11">
        <v>357.22174122000001</v>
      </c>
      <c r="G168" s="12">
        <f t="shared" si="132"/>
        <v>-6.4174746877175615</v>
      </c>
      <c r="H168" s="13">
        <f t="shared" si="133"/>
        <v>90.13273586902389</v>
      </c>
      <c r="I168" s="11">
        <f t="shared" si="129"/>
        <v>54.139450920000002</v>
      </c>
      <c r="J168" s="12">
        <f t="shared" si="134"/>
        <v>-25.258955558146255</v>
      </c>
      <c r="K168" s="12">
        <f t="shared" si="135"/>
        <v>-22.878068725089829</v>
      </c>
      <c r="L168" s="28"/>
    </row>
    <row r="169" spans="1:12" s="14" customFormat="1" ht="12" customHeight="1" x14ac:dyDescent="0.2">
      <c r="A169" s="89"/>
      <c r="B169" s="26" t="s">
        <v>15</v>
      </c>
      <c r="C169" s="17">
        <v>283.48564411000001</v>
      </c>
      <c r="D169" s="18">
        <f>((C169/C168)-1)*100</f>
        <v>-31.085953287124781</v>
      </c>
      <c r="E169" s="19">
        <f>((C169/C157)-1)*100</f>
        <v>46.345384394197509</v>
      </c>
      <c r="F169" s="17">
        <v>233.61319564999999</v>
      </c>
      <c r="G169" s="18">
        <f t="shared" si="132"/>
        <v>-34.602749862829306</v>
      </c>
      <c r="H169" s="19">
        <f t="shared" si="133"/>
        <v>75.274586117734103</v>
      </c>
      <c r="I169" s="17">
        <f t="shared" si="129"/>
        <v>49.872448460000015</v>
      </c>
      <c r="J169" s="18">
        <f t="shared" si="134"/>
        <v>-7.8815030213460924</v>
      </c>
      <c r="K169" s="18">
        <f t="shared" si="135"/>
        <v>-17.465080746548889</v>
      </c>
      <c r="L169" s="28"/>
    </row>
    <row r="170" spans="1:12" s="14" customFormat="1" ht="12" customHeight="1" x14ac:dyDescent="0.2">
      <c r="A170" s="87">
        <v>2003</v>
      </c>
      <c r="B170" s="27" t="s">
        <v>4</v>
      </c>
      <c r="C170" s="22">
        <v>418.15526262999998</v>
      </c>
      <c r="D170" s="23">
        <f>((C170/C169)-1)*100</f>
        <v>47.504916498609198</v>
      </c>
      <c r="E170" s="24">
        <f>((C170/C158)-1)*100</f>
        <v>60.448419560055314</v>
      </c>
      <c r="F170" s="22">
        <v>364.85820910000001</v>
      </c>
      <c r="G170" s="23">
        <f t="shared" si="132"/>
        <v>56.180479482259948</v>
      </c>
      <c r="H170" s="24">
        <f t="shared" si="133"/>
        <v>66.183714355595868</v>
      </c>
      <c r="I170" s="22">
        <f t="shared" si="129"/>
        <v>53.297053529999971</v>
      </c>
      <c r="J170" s="23">
        <f t="shared" si="134"/>
        <v>6.8667273730236955</v>
      </c>
      <c r="K170" s="23">
        <f t="shared" si="135"/>
        <v>29.785449924766993</v>
      </c>
      <c r="L170" s="28"/>
    </row>
    <row r="171" spans="1:12" s="14" customFormat="1" ht="12" customHeight="1" x14ac:dyDescent="0.2">
      <c r="A171" s="88"/>
      <c r="B171" s="25" t="s">
        <v>5</v>
      </c>
      <c r="C171" s="11">
        <v>447.2776106</v>
      </c>
      <c r="D171" s="12">
        <f t="shared" ref="D171:D177" si="136">((C171/C170)-1)*100</f>
        <v>6.9644819933232904</v>
      </c>
      <c r="E171" s="13">
        <f t="shared" ref="E171:E177" si="137">((C171/C159)-1)*100</f>
        <v>66.042806145470777</v>
      </c>
      <c r="F171" s="11">
        <v>390.47671327</v>
      </c>
      <c r="G171" s="12">
        <f t="shared" si="132"/>
        <v>7.0214958937592442</v>
      </c>
      <c r="H171" s="13">
        <f t="shared" si="133"/>
        <v>73.631312922407744</v>
      </c>
      <c r="I171" s="11">
        <f t="shared" si="129"/>
        <v>56.800897329999998</v>
      </c>
      <c r="J171" s="12">
        <f t="shared" si="134"/>
        <v>6.5741791861491539</v>
      </c>
      <c r="K171" s="12">
        <f t="shared" si="135"/>
        <v>27.681309146673371</v>
      </c>
      <c r="L171" s="29"/>
    </row>
    <row r="172" spans="1:12" s="14" customFormat="1" ht="12" customHeight="1" x14ac:dyDescent="0.2">
      <c r="A172" s="88"/>
      <c r="B172" s="26" t="s">
        <v>6</v>
      </c>
      <c r="C172" s="17">
        <v>446.63291634000001</v>
      </c>
      <c r="D172" s="18">
        <f t="shared" si="136"/>
        <v>-0.14413738687594213</v>
      </c>
      <c r="E172" s="19">
        <f t="shared" si="137"/>
        <v>16.444591318334311</v>
      </c>
      <c r="F172" s="17">
        <v>387.16364716999999</v>
      </c>
      <c r="G172" s="18">
        <f t="shared" si="132"/>
        <v>-0.84846701158057813</v>
      </c>
      <c r="H172" s="19">
        <f t="shared" ref="H172:H177" si="138">((F172/F160)-1)*100</f>
        <v>15.848895335998247</v>
      </c>
      <c r="I172" s="17">
        <f t="shared" si="129"/>
        <v>59.469269170000018</v>
      </c>
      <c r="J172" s="18">
        <f t="shared" ref="J172:J177" si="139">((I172/I171)-1)*100</f>
        <v>4.6977635309129129</v>
      </c>
      <c r="K172" s="18">
        <f t="shared" ref="K172:K177" si="140">((I172/I160)-1)*100</f>
        <v>20.477714294176263</v>
      </c>
      <c r="L172" s="29"/>
    </row>
    <row r="173" spans="1:12" s="14" customFormat="1" ht="12" customHeight="1" x14ac:dyDescent="0.2">
      <c r="A173" s="88"/>
      <c r="B173" s="27" t="s">
        <v>7</v>
      </c>
      <c r="C173" s="22">
        <v>435.78901972</v>
      </c>
      <c r="D173" s="23">
        <f t="shared" si="136"/>
        <v>-2.4279215040534763</v>
      </c>
      <c r="E173" s="24">
        <f t="shared" si="137"/>
        <v>-0.81435679167840558</v>
      </c>
      <c r="F173" s="22">
        <v>384.19984756999997</v>
      </c>
      <c r="G173" s="23">
        <f t="shared" si="132"/>
        <v>-0.76551598314152924</v>
      </c>
      <c r="H173" s="24">
        <f t="shared" si="138"/>
        <v>2.1513528340387778</v>
      </c>
      <c r="I173" s="22">
        <f t="shared" si="129"/>
        <v>51.589172150000024</v>
      </c>
      <c r="J173" s="23">
        <f t="shared" si="139"/>
        <v>-13.250704321712437</v>
      </c>
      <c r="K173" s="23">
        <f t="shared" si="140"/>
        <v>-18.44718879508126</v>
      </c>
      <c r="L173" s="29"/>
    </row>
    <row r="174" spans="1:12" s="14" customFormat="1" ht="12" customHeight="1" x14ac:dyDescent="0.2">
      <c r="A174" s="88"/>
      <c r="B174" s="25" t="s">
        <v>8</v>
      </c>
      <c r="C174" s="11">
        <v>458.86065731999997</v>
      </c>
      <c r="D174" s="12">
        <f t="shared" si="136"/>
        <v>5.2942218725069656</v>
      </c>
      <c r="E174" s="13">
        <f t="shared" si="137"/>
        <v>2.3234123707923215</v>
      </c>
      <c r="F174" s="11">
        <v>392.2300765</v>
      </c>
      <c r="G174" s="12">
        <f t="shared" si="132"/>
        <v>2.0901176772426755</v>
      </c>
      <c r="H174" s="13">
        <f t="shared" si="138"/>
        <v>1.8911708863327936</v>
      </c>
      <c r="I174" s="11">
        <f t="shared" si="129"/>
        <v>66.630580819999977</v>
      </c>
      <c r="J174" s="12">
        <f t="shared" si="139"/>
        <v>29.156134985585247</v>
      </c>
      <c r="K174" s="12">
        <f t="shared" si="140"/>
        <v>4.9440997240545403</v>
      </c>
      <c r="L174" s="29"/>
    </row>
    <row r="175" spans="1:12" s="14" customFormat="1" ht="12" customHeight="1" x14ac:dyDescent="0.2">
      <c r="A175" s="88"/>
      <c r="B175" s="26" t="s">
        <v>9</v>
      </c>
      <c r="C175" s="17">
        <v>449.43025089999998</v>
      </c>
      <c r="D175" s="18">
        <f t="shared" si="136"/>
        <v>-2.0551786843262532</v>
      </c>
      <c r="E175" s="19">
        <f t="shared" si="137"/>
        <v>13.274539903251469</v>
      </c>
      <c r="F175" s="17">
        <v>381.77655626000001</v>
      </c>
      <c r="G175" s="18">
        <f t="shared" ref="G175:G184" si="141">((F175/F174)-1)*100</f>
        <v>-2.6651500908039139</v>
      </c>
      <c r="H175" s="19">
        <f t="shared" si="138"/>
        <v>11.811975997638857</v>
      </c>
      <c r="I175" s="17">
        <f t="shared" si="129"/>
        <v>67.653694639999969</v>
      </c>
      <c r="J175" s="18">
        <f t="shared" si="139"/>
        <v>1.5355018782800212</v>
      </c>
      <c r="K175" s="18">
        <f t="shared" si="140"/>
        <v>22.302274880486173</v>
      </c>
      <c r="L175" s="29"/>
    </row>
    <row r="176" spans="1:12" s="14" customFormat="1" ht="12" customHeight="1" x14ac:dyDescent="0.2">
      <c r="A176" s="88"/>
      <c r="B176" s="27" t="s">
        <v>10</v>
      </c>
      <c r="C176" s="22">
        <v>356.09105685999998</v>
      </c>
      <c r="D176" s="23">
        <f t="shared" si="136"/>
        <v>-20.768338102093697</v>
      </c>
      <c r="E176" s="24">
        <f t="shared" si="137"/>
        <v>1.5906313824710638</v>
      </c>
      <c r="F176" s="22">
        <v>286.29386233999998</v>
      </c>
      <c r="G176" s="23">
        <f t="shared" si="141"/>
        <v>-25.010098801083469</v>
      </c>
      <c r="H176" s="24">
        <f t="shared" si="138"/>
        <v>-2.488233174670762</v>
      </c>
      <c r="I176" s="22">
        <f t="shared" si="129"/>
        <v>69.797194520000005</v>
      </c>
      <c r="J176" s="23">
        <f t="shared" si="139"/>
        <v>3.1683411991112465</v>
      </c>
      <c r="K176" s="23">
        <f t="shared" si="140"/>
        <v>22.631190377570153</v>
      </c>
      <c r="L176" s="29"/>
    </row>
    <row r="177" spans="1:12" s="14" customFormat="1" ht="12" customHeight="1" x14ac:dyDescent="0.2">
      <c r="A177" s="88"/>
      <c r="B177" s="25" t="s">
        <v>11</v>
      </c>
      <c r="C177" s="11">
        <v>309.94715667000003</v>
      </c>
      <c r="D177" s="12">
        <f t="shared" si="136"/>
        <v>-12.958455232460885</v>
      </c>
      <c r="E177" s="13">
        <f t="shared" si="137"/>
        <v>-9.6115555364991394</v>
      </c>
      <c r="F177" s="11">
        <v>247.86586174999999</v>
      </c>
      <c r="G177" s="12">
        <f t="shared" si="141"/>
        <v>-13.422572274484612</v>
      </c>
      <c r="H177" s="13">
        <f t="shared" si="138"/>
        <v>-11.08447738065842</v>
      </c>
      <c r="I177" s="11">
        <f t="shared" si="129"/>
        <v>62.081294920000033</v>
      </c>
      <c r="J177" s="12">
        <f t="shared" si="139"/>
        <v>-11.054741745800435</v>
      </c>
      <c r="K177" s="12">
        <f t="shared" si="140"/>
        <v>-3.2099520345156618</v>
      </c>
      <c r="L177" s="29"/>
    </row>
    <row r="178" spans="1:12" s="14" customFormat="1" ht="12" customHeight="1" x14ac:dyDescent="0.2">
      <c r="A178" s="88"/>
      <c r="B178" s="26" t="s">
        <v>12</v>
      </c>
      <c r="C178" s="17">
        <v>476.22187951000001</v>
      </c>
      <c r="D178" s="18">
        <f t="shared" ref="D178:D184" si="142">((C178/C177)-1)*100</f>
        <v>53.646152017142803</v>
      </c>
      <c r="E178" s="19">
        <f t="shared" ref="E178:E184" si="143">((C178/C166)-1)*100</f>
        <v>21.134577014573242</v>
      </c>
      <c r="F178" s="17">
        <v>404.08496172999997</v>
      </c>
      <c r="G178" s="18">
        <f t="shared" si="141"/>
        <v>63.02566189512784</v>
      </c>
      <c r="H178" s="19">
        <f t="shared" ref="H178:H184" si="144">((F178/F166)-1)*100</f>
        <v>20.968020355041219</v>
      </c>
      <c r="I178" s="17">
        <f t="shared" si="129"/>
        <v>72.136917780000033</v>
      </c>
      <c r="J178" s="18">
        <f t="shared" ref="J178:J184" si="145">((I178/I177)-1)*100</f>
        <v>16.197508239733072</v>
      </c>
      <c r="K178" s="18">
        <f t="shared" ref="K178:K184" si="146">((I178/I166)-1)*100</f>
        <v>22.076113663804865</v>
      </c>
      <c r="L178" s="29"/>
    </row>
    <row r="179" spans="1:12" s="14" customFormat="1" ht="12" customHeight="1" x14ac:dyDescent="0.2">
      <c r="A179" s="88"/>
      <c r="B179" s="27" t="s">
        <v>13</v>
      </c>
      <c r="C179" s="22">
        <v>554.65069842000003</v>
      </c>
      <c r="D179" s="23">
        <f t="shared" si="142"/>
        <v>16.468965892683872</v>
      </c>
      <c r="E179" s="24">
        <f t="shared" si="143"/>
        <v>22.128206356786919</v>
      </c>
      <c r="F179" s="22">
        <v>464.51291079999999</v>
      </c>
      <c r="G179" s="23">
        <f t="shared" si="141"/>
        <v>14.954268233910796</v>
      </c>
      <c r="H179" s="24">
        <f t="shared" si="144"/>
        <v>21.689937136416361</v>
      </c>
      <c r="I179" s="22">
        <f t="shared" si="129"/>
        <v>90.13778762000004</v>
      </c>
      <c r="J179" s="23">
        <f t="shared" si="145"/>
        <v>24.953755156129986</v>
      </c>
      <c r="K179" s="23">
        <f t="shared" si="146"/>
        <v>24.437767208829264</v>
      </c>
      <c r="L179" s="29"/>
    </row>
    <row r="180" spans="1:12" s="14" customFormat="1" ht="12" customHeight="1" x14ac:dyDescent="0.2">
      <c r="A180" s="88"/>
      <c r="B180" s="25" t="s">
        <v>14</v>
      </c>
      <c r="C180" s="11">
        <v>449.64668614999999</v>
      </c>
      <c r="D180" s="12">
        <f t="shared" si="142"/>
        <v>-18.931556846339259</v>
      </c>
      <c r="E180" s="13">
        <f t="shared" si="143"/>
        <v>9.3070262196658824</v>
      </c>
      <c r="F180" s="11">
        <v>372.59966852999997</v>
      </c>
      <c r="G180" s="12">
        <f t="shared" si="141"/>
        <v>-19.787015631428606</v>
      </c>
      <c r="H180" s="13">
        <f t="shared" si="144"/>
        <v>4.3048688071113839</v>
      </c>
      <c r="I180" s="11">
        <f t="shared" si="129"/>
        <v>77.04701762000002</v>
      </c>
      <c r="J180" s="12">
        <f t="shared" si="145"/>
        <v>-14.523065570665727</v>
      </c>
      <c r="K180" s="12">
        <f t="shared" si="146"/>
        <v>42.312151879504171</v>
      </c>
      <c r="L180" s="29"/>
    </row>
    <row r="181" spans="1:12" s="14" customFormat="1" ht="12" customHeight="1" x14ac:dyDescent="0.2">
      <c r="A181" s="89"/>
      <c r="B181" s="26" t="s">
        <v>15</v>
      </c>
      <c r="C181" s="17">
        <v>304.16948015000003</v>
      </c>
      <c r="D181" s="18">
        <f t="shared" si="142"/>
        <v>-32.353670221750384</v>
      </c>
      <c r="E181" s="19">
        <f t="shared" si="143"/>
        <v>7.2962551966032407</v>
      </c>
      <c r="F181" s="17">
        <v>234.40932042</v>
      </c>
      <c r="G181" s="18">
        <f t="shared" si="141"/>
        <v>-37.088156480438073</v>
      </c>
      <c r="H181" s="19">
        <f t="shared" si="144"/>
        <v>0.34078758598583558</v>
      </c>
      <c r="I181" s="17">
        <f t="shared" si="129"/>
        <v>69.760159730000026</v>
      </c>
      <c r="J181" s="18">
        <f t="shared" si="145"/>
        <v>-9.4576767733426941</v>
      </c>
      <c r="K181" s="18">
        <f t="shared" si="146"/>
        <v>39.877150378832638</v>
      </c>
      <c r="L181" s="29"/>
    </row>
    <row r="182" spans="1:12" s="14" customFormat="1" ht="12" customHeight="1" x14ac:dyDescent="0.2">
      <c r="A182" s="87">
        <v>2004</v>
      </c>
      <c r="B182" s="30" t="s">
        <v>4</v>
      </c>
      <c r="C182" s="22">
        <v>386.55400550000002</v>
      </c>
      <c r="D182" s="23">
        <f t="shared" si="142"/>
        <v>27.085072871010052</v>
      </c>
      <c r="E182" s="24">
        <f t="shared" si="143"/>
        <v>-7.5573022640544885</v>
      </c>
      <c r="F182" s="22">
        <v>337.67320762000003</v>
      </c>
      <c r="G182" s="23">
        <f t="shared" si="141"/>
        <v>44.052807718984141</v>
      </c>
      <c r="H182" s="24">
        <f t="shared" si="144"/>
        <v>-7.4508400255149931</v>
      </c>
      <c r="I182" s="22">
        <f t="shared" si="129"/>
        <v>48.880797879999989</v>
      </c>
      <c r="J182" s="23">
        <f t="shared" si="145"/>
        <v>-29.930209349880499</v>
      </c>
      <c r="K182" s="23">
        <f t="shared" si="146"/>
        <v>-8.2861159435655303</v>
      </c>
      <c r="L182" s="29"/>
    </row>
    <row r="183" spans="1:12" s="14" customFormat="1" ht="12" customHeight="1" x14ac:dyDescent="0.2">
      <c r="A183" s="88"/>
      <c r="B183" s="31" t="s">
        <v>5</v>
      </c>
      <c r="C183" s="11">
        <v>403.44435536999998</v>
      </c>
      <c r="D183" s="12">
        <f t="shared" si="142"/>
        <v>4.3694670420379333</v>
      </c>
      <c r="E183" s="13">
        <f t="shared" si="143"/>
        <v>-9.8000110426274105</v>
      </c>
      <c r="F183" s="11">
        <v>343.25859709999997</v>
      </c>
      <c r="G183" s="12">
        <f t="shared" si="141"/>
        <v>1.6540813289177114</v>
      </c>
      <c r="H183" s="13">
        <f t="shared" si="144"/>
        <v>-12.092428194905047</v>
      </c>
      <c r="I183" s="11">
        <f t="shared" si="129"/>
        <v>60.185758270000008</v>
      </c>
      <c r="J183" s="12">
        <f t="shared" si="145"/>
        <v>23.127610187037352</v>
      </c>
      <c r="K183" s="12">
        <f t="shared" si="146"/>
        <v>5.959168074994925</v>
      </c>
      <c r="L183" s="29"/>
    </row>
    <row r="184" spans="1:12" s="14" customFormat="1" ht="12" customHeight="1" x14ac:dyDescent="0.2">
      <c r="A184" s="88"/>
      <c r="B184" s="32" t="s">
        <v>6</v>
      </c>
      <c r="C184" s="17">
        <v>469.70058462999998</v>
      </c>
      <c r="D184" s="18">
        <f t="shared" si="142"/>
        <v>16.422643761922572</v>
      </c>
      <c r="E184" s="19">
        <f t="shared" si="143"/>
        <v>5.1647936025475794</v>
      </c>
      <c r="F184" s="17">
        <v>382.82462378000002</v>
      </c>
      <c r="G184" s="18">
        <f t="shared" si="141"/>
        <v>11.526594530849721</v>
      </c>
      <c r="H184" s="19">
        <f t="shared" si="144"/>
        <v>-1.1207207654221563</v>
      </c>
      <c r="I184" s="17">
        <f t="shared" si="129"/>
        <v>86.875960849999956</v>
      </c>
      <c r="J184" s="18">
        <f t="shared" si="145"/>
        <v>44.346375865640383</v>
      </c>
      <c r="K184" s="18">
        <f t="shared" si="146"/>
        <v>46.085469121294608</v>
      </c>
      <c r="L184" s="29"/>
    </row>
    <row r="185" spans="1:12" s="14" customFormat="1" ht="12" customHeight="1" x14ac:dyDescent="0.2">
      <c r="A185" s="88"/>
      <c r="B185" s="30" t="s">
        <v>7</v>
      </c>
      <c r="C185" s="23">
        <v>388.64332538999997</v>
      </c>
      <c r="D185" s="23">
        <f t="shared" ref="D185:D191" si="147">((C185/C184)-1)*100</f>
        <v>-17.257219150334191</v>
      </c>
      <c r="E185" s="24">
        <f t="shared" ref="E185:E190" si="148">((C185/C173)-1)*100</f>
        <v>-10.818467698036937</v>
      </c>
      <c r="F185" s="23">
        <v>318.43607087999999</v>
      </c>
      <c r="G185" s="23">
        <f t="shared" ref="G185:G192" si="149">((F185/F184)-1)*100</f>
        <v>-16.819334206935068</v>
      </c>
      <c r="H185" s="24">
        <f t="shared" ref="H185:H191" si="150">((F185/F173)-1)*100</f>
        <v>-17.117075164382523</v>
      </c>
      <c r="I185" s="23">
        <f t="shared" si="129"/>
        <v>70.207254509999984</v>
      </c>
      <c r="J185" s="12">
        <f t="shared" ref="J185:J192" si="151">((I185/I184)-1)*100</f>
        <v>-19.186787894962286</v>
      </c>
      <c r="K185" s="12">
        <f t="shared" ref="K185:K191" si="152">((I185/I173)-1)*100</f>
        <v>36.089127977991708</v>
      </c>
      <c r="L185" s="29"/>
    </row>
    <row r="186" spans="1:12" s="14" customFormat="1" ht="12" customHeight="1" x14ac:dyDescent="0.2">
      <c r="A186" s="88"/>
      <c r="B186" s="31" t="s">
        <v>8</v>
      </c>
      <c r="C186" s="12">
        <v>465.03628207999998</v>
      </c>
      <c r="D186" s="12">
        <f t="shared" si="147"/>
        <v>19.656315109320445</v>
      </c>
      <c r="E186" s="13">
        <f t="shared" si="148"/>
        <v>1.3458605922044065</v>
      </c>
      <c r="F186" s="12">
        <v>373.74565309000002</v>
      </c>
      <c r="G186" s="12">
        <f t="shared" si="149"/>
        <v>17.369132227122286</v>
      </c>
      <c r="H186" s="13">
        <f t="shared" si="150"/>
        <v>-4.712648141351794</v>
      </c>
      <c r="I186" s="12">
        <f t="shared" si="129"/>
        <v>91.290628989999959</v>
      </c>
      <c r="J186" s="12">
        <f t="shared" si="151"/>
        <v>30.030193641879222</v>
      </c>
      <c r="K186" s="12">
        <f t="shared" si="152"/>
        <v>37.010105369812372</v>
      </c>
      <c r="L186" s="29"/>
    </row>
    <row r="187" spans="1:12" s="14" customFormat="1" ht="12" customHeight="1" x14ac:dyDescent="0.2">
      <c r="A187" s="88"/>
      <c r="B187" s="32" t="s">
        <v>9</v>
      </c>
      <c r="C187" s="18">
        <v>477.86319585000001</v>
      </c>
      <c r="D187" s="18">
        <f t="shared" si="147"/>
        <v>2.7582608635670747</v>
      </c>
      <c r="E187" s="19">
        <f t="shared" si="148"/>
        <v>6.3264421771925816</v>
      </c>
      <c r="F187" s="18">
        <v>389.29262901999999</v>
      </c>
      <c r="G187" s="18">
        <f t="shared" si="149"/>
        <v>4.1597743817119781</v>
      </c>
      <c r="H187" s="19">
        <f t="shared" si="150"/>
        <v>1.9687098740765352</v>
      </c>
      <c r="I187" s="18">
        <f t="shared" si="129"/>
        <v>88.570566830000018</v>
      </c>
      <c r="J187" s="18">
        <f t="shared" si="151"/>
        <v>-2.9795633901239738</v>
      </c>
      <c r="K187" s="18">
        <f t="shared" si="152"/>
        <v>30.917560823992353</v>
      </c>
      <c r="L187" s="29"/>
    </row>
    <row r="188" spans="1:12" s="14" customFormat="1" ht="12" customHeight="1" x14ac:dyDescent="0.2">
      <c r="A188" s="88"/>
      <c r="B188" s="31" t="s">
        <v>10</v>
      </c>
      <c r="C188" s="12">
        <v>379.53650188</v>
      </c>
      <c r="D188" s="12">
        <f t="shared" si="147"/>
        <v>-20.57632703751149</v>
      </c>
      <c r="E188" s="13">
        <f t="shared" si="148"/>
        <v>6.5841150931284842</v>
      </c>
      <c r="F188" s="12">
        <v>291.56712668</v>
      </c>
      <c r="G188" s="12">
        <f t="shared" si="149"/>
        <v>-25.103352864916261</v>
      </c>
      <c r="H188" s="13">
        <f t="shared" si="150"/>
        <v>1.8419061788120139</v>
      </c>
      <c r="I188" s="12">
        <f t="shared" si="129"/>
        <v>87.969375200000002</v>
      </c>
      <c r="J188" s="12">
        <f t="shared" si="151"/>
        <v>-0.67877134754474877</v>
      </c>
      <c r="K188" s="12">
        <f t="shared" si="152"/>
        <v>26.035689263689331</v>
      </c>
      <c r="L188" s="29"/>
    </row>
    <row r="189" spans="1:12" s="14" customFormat="1" ht="12" customHeight="1" x14ac:dyDescent="0.2">
      <c r="A189" s="88"/>
      <c r="B189" s="31" t="s">
        <v>11</v>
      </c>
      <c r="C189" s="12">
        <v>261.03501562000002</v>
      </c>
      <c r="D189" s="12">
        <f t="shared" si="147"/>
        <v>-31.222684952043743</v>
      </c>
      <c r="E189" s="13">
        <f t="shared" si="148"/>
        <v>-15.780800048466537</v>
      </c>
      <c r="F189" s="12">
        <v>202.34023096000001</v>
      </c>
      <c r="G189" s="12">
        <f t="shared" si="149"/>
        <v>-30.602522560071755</v>
      </c>
      <c r="H189" s="13">
        <f t="shared" si="150"/>
        <v>-18.36704355677572</v>
      </c>
      <c r="I189" s="12">
        <f t="shared" si="129"/>
        <v>58.69478466000001</v>
      </c>
      <c r="J189" s="12">
        <f t="shared" si="151"/>
        <v>-33.278161261738724</v>
      </c>
      <c r="K189" s="12">
        <f t="shared" si="152"/>
        <v>-5.4549607323171827</v>
      </c>
      <c r="L189" s="29"/>
    </row>
    <row r="190" spans="1:12" s="14" customFormat="1" ht="12" customHeight="1" x14ac:dyDescent="0.2">
      <c r="A190" s="88"/>
      <c r="B190" s="32" t="s">
        <v>12</v>
      </c>
      <c r="C190" s="18">
        <v>491.70979696000001</v>
      </c>
      <c r="D190" s="18">
        <f t="shared" si="147"/>
        <v>88.36928669975957</v>
      </c>
      <c r="E190" s="19">
        <f t="shared" si="148"/>
        <v>3.252248188583029</v>
      </c>
      <c r="F190" s="18">
        <v>423.68558137000002</v>
      </c>
      <c r="G190" s="18">
        <f t="shared" si="149"/>
        <v>109.39265481700326</v>
      </c>
      <c r="H190" s="19">
        <f t="shared" si="150"/>
        <v>4.8506184333325209</v>
      </c>
      <c r="I190" s="18">
        <f t="shared" si="129"/>
        <v>68.024215589999983</v>
      </c>
      <c r="J190" s="18">
        <f t="shared" si="151"/>
        <v>15.89482095222321</v>
      </c>
      <c r="K190" s="18">
        <f t="shared" si="152"/>
        <v>-5.7012446838147213</v>
      </c>
      <c r="L190" s="29"/>
    </row>
    <row r="191" spans="1:12" s="14" customFormat="1" ht="12" customHeight="1" x14ac:dyDescent="0.2">
      <c r="A191" s="88"/>
      <c r="B191" s="31" t="s">
        <v>13</v>
      </c>
      <c r="C191" s="12">
        <v>435.04795576999999</v>
      </c>
      <c r="D191" s="12">
        <f t="shared" si="147"/>
        <v>-11.523431410216423</v>
      </c>
      <c r="E191" s="13">
        <f t="shared" ref="E191:E196" si="153">((C191/C179)-1)*100</f>
        <v>-21.563615261047207</v>
      </c>
      <c r="F191" s="12">
        <v>372.85591037</v>
      </c>
      <c r="G191" s="12">
        <f t="shared" si="149"/>
        <v>-11.997026388210042</v>
      </c>
      <c r="H191" s="13">
        <f t="shared" si="150"/>
        <v>-19.731852075358937</v>
      </c>
      <c r="I191" s="12">
        <f t="shared" si="129"/>
        <v>62.192045399999984</v>
      </c>
      <c r="J191" s="12">
        <f t="shared" si="151"/>
        <v>-8.5736676849785916</v>
      </c>
      <c r="K191" s="12">
        <f t="shared" si="152"/>
        <v>-31.003359365566872</v>
      </c>
      <c r="L191" s="29"/>
    </row>
    <row r="192" spans="1:12" s="14" customFormat="1" ht="12" customHeight="1" x14ac:dyDescent="0.2">
      <c r="A192" s="88"/>
      <c r="B192" s="31" t="s">
        <v>14</v>
      </c>
      <c r="C192" s="12">
        <v>450.68270589999997</v>
      </c>
      <c r="D192" s="12">
        <f t="shared" ref="D192:D198" si="154">((C192/C191)-1)*100</f>
        <v>3.5937992404372343</v>
      </c>
      <c r="E192" s="13">
        <f t="shared" si="153"/>
        <v>0.23040751370162482</v>
      </c>
      <c r="F192" s="12">
        <v>379.37724688999998</v>
      </c>
      <c r="G192" s="12">
        <f t="shared" si="149"/>
        <v>1.7490232389044236</v>
      </c>
      <c r="H192" s="13">
        <f t="shared" ref="H192:H197" si="155">((F192/F180)-1)*100</f>
        <v>1.8189974206738402</v>
      </c>
      <c r="I192" s="12">
        <f t="shared" si="129"/>
        <v>71.305459009999993</v>
      </c>
      <c r="J192" s="12">
        <f t="shared" si="151"/>
        <v>14.653664389690601</v>
      </c>
      <c r="K192" s="12">
        <f t="shared" ref="K192:K197" si="156">((I192/I180)-1)*100</f>
        <v>-7.4520192829756198</v>
      </c>
      <c r="L192" s="29"/>
    </row>
    <row r="193" spans="1:12" s="14" customFormat="1" ht="12" customHeight="1" x14ac:dyDescent="0.2">
      <c r="A193" s="89"/>
      <c r="B193" s="32" t="s">
        <v>15</v>
      </c>
      <c r="C193" s="18">
        <v>313.61441284</v>
      </c>
      <c r="D193" s="18">
        <f t="shared" si="154"/>
        <v>-30.413479653335862</v>
      </c>
      <c r="E193" s="19">
        <f t="shared" si="153"/>
        <v>3.1051546280521869</v>
      </c>
      <c r="F193" s="18">
        <v>251.18287770000001</v>
      </c>
      <c r="G193" s="18">
        <f t="shared" ref="G193:G199" si="157">((F193/F192)-1)*100</f>
        <v>-33.790737383670724</v>
      </c>
      <c r="H193" s="19">
        <f t="shared" si="155"/>
        <v>7.1556699409162539</v>
      </c>
      <c r="I193" s="18">
        <f t="shared" si="129"/>
        <v>62.431535139999994</v>
      </c>
      <c r="J193" s="18">
        <f t="shared" ref="J193:J199" si="158">((I193/I192)-1)*100</f>
        <v>-12.444943196783164</v>
      </c>
      <c r="K193" s="18">
        <f t="shared" si="156"/>
        <v>-10.505458442705361</v>
      </c>
      <c r="L193" s="29"/>
    </row>
    <row r="194" spans="1:12" s="14" customFormat="1" ht="12" customHeight="1" x14ac:dyDescent="0.2">
      <c r="A194" s="87">
        <v>2005</v>
      </c>
      <c r="B194" s="30" t="s">
        <v>4</v>
      </c>
      <c r="C194" s="23">
        <v>347.99751444999998</v>
      </c>
      <c r="D194" s="23">
        <f t="shared" si="154"/>
        <v>10.963495363187148</v>
      </c>
      <c r="E194" s="24">
        <f t="shared" si="153"/>
        <v>-9.9744125015928766</v>
      </c>
      <c r="F194" s="23">
        <v>301.05298203000001</v>
      </c>
      <c r="G194" s="23">
        <f t="shared" si="157"/>
        <v>19.854101834744608</v>
      </c>
      <c r="H194" s="24">
        <f t="shared" si="155"/>
        <v>-10.844871539589407</v>
      </c>
      <c r="I194" s="23">
        <f t="shared" si="129"/>
        <v>46.944532419999973</v>
      </c>
      <c r="J194" s="23">
        <f t="shared" si="158"/>
        <v>-24.806378195364076</v>
      </c>
      <c r="K194" s="23">
        <f t="shared" si="156"/>
        <v>-3.961198556442258</v>
      </c>
      <c r="L194" s="28"/>
    </row>
    <row r="195" spans="1:12" s="14" customFormat="1" ht="12" customHeight="1" x14ac:dyDescent="0.2">
      <c r="A195" s="88"/>
      <c r="B195" s="31" t="s">
        <v>5</v>
      </c>
      <c r="C195" s="12">
        <v>399.02411639000002</v>
      </c>
      <c r="D195" s="12">
        <f t="shared" si="154"/>
        <v>14.662921377655834</v>
      </c>
      <c r="E195" s="13">
        <f t="shared" si="153"/>
        <v>-1.0956254366097484</v>
      </c>
      <c r="F195" s="12">
        <v>337.94848199</v>
      </c>
      <c r="G195" s="12">
        <f t="shared" si="157"/>
        <v>12.255483972028337</v>
      </c>
      <c r="H195" s="13">
        <f t="shared" si="155"/>
        <v>-1.5469722112897322</v>
      </c>
      <c r="I195" s="12">
        <f t="shared" si="129"/>
        <v>61.075634400000013</v>
      </c>
      <c r="J195" s="12">
        <f t="shared" si="158"/>
        <v>30.101699285388349</v>
      </c>
      <c r="K195" s="12">
        <f t="shared" si="156"/>
        <v>1.4785493372168279</v>
      </c>
      <c r="L195" s="28"/>
    </row>
    <row r="196" spans="1:12" s="14" customFormat="1" ht="12" customHeight="1" x14ac:dyDescent="0.2">
      <c r="A196" s="88"/>
      <c r="B196" s="32" t="s">
        <v>6</v>
      </c>
      <c r="C196" s="18">
        <v>448.86346257000002</v>
      </c>
      <c r="D196" s="18">
        <f t="shared" si="154"/>
        <v>12.490309265239441</v>
      </c>
      <c r="E196" s="19">
        <f t="shared" si="153"/>
        <v>-4.4362563602968752</v>
      </c>
      <c r="F196" s="18">
        <v>356.91837865999997</v>
      </c>
      <c r="G196" s="18">
        <f t="shared" si="157"/>
        <v>5.6132510370504596</v>
      </c>
      <c r="H196" s="19">
        <f t="shared" si="155"/>
        <v>-6.7671313470388794</v>
      </c>
      <c r="I196" s="18">
        <f t="shared" si="129"/>
        <v>91.945083910000051</v>
      </c>
      <c r="J196" s="18">
        <f t="shared" si="158"/>
        <v>50.542986271461523</v>
      </c>
      <c r="K196" s="18">
        <f t="shared" si="156"/>
        <v>5.8348972608803118</v>
      </c>
      <c r="L196" s="28"/>
    </row>
    <row r="197" spans="1:12" s="14" customFormat="1" ht="12" customHeight="1" x14ac:dyDescent="0.2">
      <c r="A197" s="88"/>
      <c r="B197" s="30" t="s">
        <v>7</v>
      </c>
      <c r="C197" s="23">
        <v>466.63939004000002</v>
      </c>
      <c r="D197" s="23">
        <f t="shared" si="154"/>
        <v>3.9602081595643046</v>
      </c>
      <c r="E197" s="24">
        <f t="shared" ref="E197:E202" si="159">((C197/C185)-1)*100</f>
        <v>20.068803335740213</v>
      </c>
      <c r="F197" s="23">
        <v>390.75184962999998</v>
      </c>
      <c r="G197" s="23">
        <f t="shared" si="157"/>
        <v>9.4793300073319422</v>
      </c>
      <c r="H197" s="24">
        <f t="shared" si="155"/>
        <v>22.709669338073081</v>
      </c>
      <c r="I197" s="23">
        <f t="shared" si="129"/>
        <v>75.887540410000042</v>
      </c>
      <c r="J197" s="23">
        <f t="shared" si="158"/>
        <v>-17.464276301838876</v>
      </c>
      <c r="K197" s="23">
        <f t="shared" si="156"/>
        <v>8.0907392542902912</v>
      </c>
      <c r="L197" s="28"/>
    </row>
    <row r="198" spans="1:12" s="14" customFormat="1" ht="12" customHeight="1" x14ac:dyDescent="0.2">
      <c r="A198" s="88"/>
      <c r="B198" s="31" t="s">
        <v>8</v>
      </c>
      <c r="C198" s="12">
        <v>449.96946009999999</v>
      </c>
      <c r="D198" s="12">
        <f t="shared" si="154"/>
        <v>-3.5723366470565399</v>
      </c>
      <c r="E198" s="13">
        <f t="shared" si="159"/>
        <v>-3.2399239716543349</v>
      </c>
      <c r="F198" s="12">
        <v>375.04104894</v>
      </c>
      <c r="G198" s="12">
        <f t="shared" si="157"/>
        <v>-4.0206593276209457</v>
      </c>
      <c r="H198" s="13">
        <f t="shared" ref="H198:H203" si="160">((F198/F186)-1)*100</f>
        <v>0.34659823847851268</v>
      </c>
      <c r="I198" s="12">
        <f t="shared" si="129"/>
        <v>74.928411159999996</v>
      </c>
      <c r="J198" s="12">
        <f t="shared" si="158"/>
        <v>-1.2638823775525276</v>
      </c>
      <c r="K198" s="12">
        <f t="shared" ref="K198:K203" si="161">((I198/I186)-1)*100</f>
        <v>-17.923217323644792</v>
      </c>
      <c r="L198" s="28"/>
    </row>
    <row r="199" spans="1:12" s="14" customFormat="1" ht="12" customHeight="1" x14ac:dyDescent="0.2">
      <c r="A199" s="88"/>
      <c r="B199" s="32" t="s">
        <v>9</v>
      </c>
      <c r="C199" s="18">
        <v>458.02297431</v>
      </c>
      <c r="D199" s="18">
        <f t="shared" ref="D199:D205" si="162">((C199/C198)-1)*100</f>
        <v>1.789791291215681</v>
      </c>
      <c r="E199" s="19">
        <f t="shared" si="159"/>
        <v>-4.1518622300905967</v>
      </c>
      <c r="F199" s="18">
        <v>385.27852322000001</v>
      </c>
      <c r="G199" s="18">
        <f t="shared" si="157"/>
        <v>2.7296943385090255</v>
      </c>
      <c r="H199" s="19">
        <f t="shared" si="160"/>
        <v>-1.0311281284993812</v>
      </c>
      <c r="I199" s="18">
        <f t="shared" si="129"/>
        <v>72.744451089999984</v>
      </c>
      <c r="J199" s="18">
        <f t="shared" si="158"/>
        <v>-2.9147289208314442</v>
      </c>
      <c r="K199" s="18">
        <f t="shared" si="161"/>
        <v>-17.868369037737175</v>
      </c>
      <c r="L199" s="28"/>
    </row>
    <row r="200" spans="1:12" s="14" customFormat="1" ht="12" customHeight="1" x14ac:dyDescent="0.2">
      <c r="A200" s="88"/>
      <c r="B200" s="30" t="s">
        <v>10</v>
      </c>
      <c r="C200" s="23">
        <v>420.05430058000002</v>
      </c>
      <c r="D200" s="23">
        <f t="shared" si="162"/>
        <v>-8.2896876051247954</v>
      </c>
      <c r="E200" s="24">
        <f t="shared" si="159"/>
        <v>10.67559997504819</v>
      </c>
      <c r="F200" s="23">
        <v>282.61206342999998</v>
      </c>
      <c r="G200" s="23">
        <f t="shared" ref="G200:G206" si="163">((F200/F199)-1)*100</f>
        <v>-26.647335265915117</v>
      </c>
      <c r="H200" s="24">
        <f t="shared" si="160"/>
        <v>-3.07135559209607</v>
      </c>
      <c r="I200" s="23">
        <f t="shared" si="129"/>
        <v>137.44223715000004</v>
      </c>
      <c r="J200" s="23">
        <f t="shared" ref="J200:J206" si="164">((I200/I199)-1)*100</f>
        <v>88.938448349765494</v>
      </c>
      <c r="K200" s="23">
        <f t="shared" si="161"/>
        <v>56.23873289712764</v>
      </c>
      <c r="L200" s="28"/>
    </row>
    <row r="201" spans="1:12" s="14" customFormat="1" ht="12" customHeight="1" x14ac:dyDescent="0.2">
      <c r="A201" s="88"/>
      <c r="B201" s="31" t="s">
        <v>11</v>
      </c>
      <c r="C201" s="12">
        <v>280.59171529999998</v>
      </c>
      <c r="D201" s="12">
        <f t="shared" si="162"/>
        <v>-33.201084975783779</v>
      </c>
      <c r="E201" s="13">
        <f t="shared" si="159"/>
        <v>7.4919832626859195</v>
      </c>
      <c r="F201" s="12">
        <v>217.54074365</v>
      </c>
      <c r="G201" s="12">
        <f t="shared" si="163"/>
        <v>-23.024961847078927</v>
      </c>
      <c r="H201" s="13">
        <f t="shared" si="160"/>
        <v>7.512353138019745</v>
      </c>
      <c r="I201" s="12">
        <f t="shared" si="129"/>
        <v>63.05097164999998</v>
      </c>
      <c r="J201" s="12">
        <f t="shared" si="164"/>
        <v>-54.125476303773944</v>
      </c>
      <c r="K201" s="12">
        <f t="shared" si="161"/>
        <v>7.4217616015357368</v>
      </c>
      <c r="L201" s="28"/>
    </row>
    <row r="202" spans="1:12" s="14" customFormat="1" ht="12" customHeight="1" x14ac:dyDescent="0.2">
      <c r="A202" s="88"/>
      <c r="B202" s="32" t="s">
        <v>12</v>
      </c>
      <c r="C202" s="18">
        <v>441.38958453999999</v>
      </c>
      <c r="D202" s="18">
        <f t="shared" si="162"/>
        <v>57.306705961749401</v>
      </c>
      <c r="E202" s="19">
        <f t="shared" si="159"/>
        <v>-10.23372174626277</v>
      </c>
      <c r="F202" s="18">
        <v>368.29271838</v>
      </c>
      <c r="G202" s="18">
        <f t="shared" si="163"/>
        <v>69.298271303394984</v>
      </c>
      <c r="H202" s="19">
        <f t="shared" si="160"/>
        <v>-13.074049584336933</v>
      </c>
      <c r="I202" s="18">
        <f t="shared" si="129"/>
        <v>73.09686615999999</v>
      </c>
      <c r="J202" s="18">
        <f t="shared" si="164"/>
        <v>15.932973350141877</v>
      </c>
      <c r="K202" s="18">
        <f t="shared" si="161"/>
        <v>7.4571246812667802</v>
      </c>
      <c r="L202" s="28"/>
    </row>
    <row r="203" spans="1:12" s="14" customFormat="1" ht="12" customHeight="1" x14ac:dyDescent="0.2">
      <c r="A203" s="88"/>
      <c r="B203" s="30" t="s">
        <v>13</v>
      </c>
      <c r="C203" s="23">
        <v>380.62990688999997</v>
      </c>
      <c r="D203" s="23">
        <f t="shared" si="162"/>
        <v>-13.765544040492372</v>
      </c>
      <c r="E203" s="24">
        <f t="shared" ref="E203:E208" si="165">((C203/C191)-1)*100</f>
        <v>-12.508517315909328</v>
      </c>
      <c r="F203" s="23">
        <v>306.05988561999999</v>
      </c>
      <c r="G203" s="23">
        <f t="shared" si="163"/>
        <v>-16.897654950589846</v>
      </c>
      <c r="H203" s="24">
        <f t="shared" si="160"/>
        <v>-17.91470187068126</v>
      </c>
      <c r="I203" s="23">
        <f t="shared" si="129"/>
        <v>74.570021269999984</v>
      </c>
      <c r="J203" s="23">
        <f t="shared" si="164"/>
        <v>2.0153464674879995</v>
      </c>
      <c r="K203" s="23">
        <f t="shared" si="161"/>
        <v>19.902828071321153</v>
      </c>
      <c r="L203" s="28"/>
    </row>
    <row r="204" spans="1:12" s="14" customFormat="1" ht="12" customHeight="1" x14ac:dyDescent="0.2">
      <c r="A204" s="88"/>
      <c r="B204" s="31" t="s">
        <v>14</v>
      </c>
      <c r="C204" s="12">
        <v>427.8539791</v>
      </c>
      <c r="D204" s="12">
        <f t="shared" si="162"/>
        <v>12.406821260014</v>
      </c>
      <c r="E204" s="13">
        <f t="shared" si="165"/>
        <v>-5.0653656111369294</v>
      </c>
      <c r="F204" s="12">
        <v>338.61017583</v>
      </c>
      <c r="G204" s="12">
        <f t="shared" si="163"/>
        <v>10.635268370456764</v>
      </c>
      <c r="H204" s="13">
        <f t="shared" ref="H204:H209" si="166">((F204/F192)-1)*100</f>
        <v>-10.745787048167477</v>
      </c>
      <c r="I204" s="12">
        <f t="shared" si="129"/>
        <v>89.243803270000001</v>
      </c>
      <c r="J204" s="12">
        <f t="shared" si="164"/>
        <v>19.677856798336979</v>
      </c>
      <c r="K204" s="12">
        <f t="shared" ref="K204:K209" si="167">((I204/I192)-1)*100</f>
        <v>25.157041983958493</v>
      </c>
      <c r="L204" s="28"/>
    </row>
    <row r="205" spans="1:12" s="14" customFormat="1" ht="12" customHeight="1" x14ac:dyDescent="0.2">
      <c r="A205" s="89"/>
      <c r="B205" s="32" t="s">
        <v>15</v>
      </c>
      <c r="C205" s="18">
        <v>373.27472802</v>
      </c>
      <c r="D205" s="18">
        <f t="shared" si="162"/>
        <v>-12.756513611211151</v>
      </c>
      <c r="E205" s="19">
        <f t="shared" si="165"/>
        <v>19.023460892544364</v>
      </c>
      <c r="F205" s="18">
        <v>281.47121313999997</v>
      </c>
      <c r="G205" s="18">
        <f t="shared" si="163"/>
        <v>-16.874555689279337</v>
      </c>
      <c r="H205" s="19">
        <f t="shared" si="166"/>
        <v>12.05828029256628</v>
      </c>
      <c r="I205" s="18">
        <f t="shared" si="129"/>
        <v>91.803514880000023</v>
      </c>
      <c r="J205" s="18">
        <f t="shared" si="164"/>
        <v>2.8682233569268911</v>
      </c>
      <c r="K205" s="18">
        <f t="shared" si="167"/>
        <v>47.046704320396174</v>
      </c>
      <c r="L205" s="28"/>
    </row>
    <row r="206" spans="1:12" s="14" customFormat="1" ht="12" customHeight="1" x14ac:dyDescent="0.2">
      <c r="A206" s="87">
        <v>2006</v>
      </c>
      <c r="B206" s="30" t="s">
        <v>4</v>
      </c>
      <c r="C206" s="33">
        <v>409.18341364000003</v>
      </c>
      <c r="D206" s="23">
        <f t="shared" ref="D206:D211" si="168">((C206/C205)-1)*100</f>
        <v>9.6199080528366352</v>
      </c>
      <c r="E206" s="24">
        <f t="shared" si="165"/>
        <v>17.582280519072846</v>
      </c>
      <c r="F206" s="33">
        <v>348.98411913000001</v>
      </c>
      <c r="G206" s="23">
        <f t="shared" si="163"/>
        <v>23.985723171065466</v>
      </c>
      <c r="H206" s="24">
        <f t="shared" si="166"/>
        <v>15.921163370248115</v>
      </c>
      <c r="I206" s="50">
        <f t="shared" si="129"/>
        <v>60.199294510000016</v>
      </c>
      <c r="J206" s="23">
        <f t="shared" si="164"/>
        <v>-34.425937189127374</v>
      </c>
      <c r="K206" s="23">
        <f t="shared" si="167"/>
        <v>28.234943254761369</v>
      </c>
      <c r="L206" s="28"/>
    </row>
    <row r="207" spans="1:12" s="14" customFormat="1" ht="12" customHeight="1" x14ac:dyDescent="0.2">
      <c r="A207" s="88"/>
      <c r="B207" s="31" t="s">
        <v>5</v>
      </c>
      <c r="C207" s="34">
        <v>460.65830562000002</v>
      </c>
      <c r="D207" s="12">
        <f t="shared" si="168"/>
        <v>12.579906776301453</v>
      </c>
      <c r="E207" s="13">
        <f t="shared" si="165"/>
        <v>15.446231618181127</v>
      </c>
      <c r="F207" s="34">
        <v>352.77175048999999</v>
      </c>
      <c r="G207" s="12">
        <f t="shared" ref="G207:G212" si="169">((F207/F206)-1)*100</f>
        <v>1.0853305787788647</v>
      </c>
      <c r="H207" s="13">
        <f t="shared" si="166"/>
        <v>4.3862509494682733</v>
      </c>
      <c r="I207" s="49">
        <f t="shared" si="129"/>
        <v>107.88655513000003</v>
      </c>
      <c r="J207" s="12">
        <f t="shared" ref="J207:J212" si="170">((I207/I206)-1)*100</f>
        <v>79.215646974199075</v>
      </c>
      <c r="K207" s="12">
        <f t="shared" si="167"/>
        <v>76.644182561286684</v>
      </c>
      <c r="L207" s="28"/>
    </row>
    <row r="208" spans="1:12" s="14" customFormat="1" ht="12" customHeight="1" x14ac:dyDescent="0.2">
      <c r="A208" s="88"/>
      <c r="B208" s="32" t="s">
        <v>6</v>
      </c>
      <c r="C208" s="35">
        <v>480.51862284999999</v>
      </c>
      <c r="D208" s="18">
        <f t="shared" si="168"/>
        <v>4.3112903832852822</v>
      </c>
      <c r="E208" s="19">
        <f t="shared" si="165"/>
        <v>7.0522916030536509</v>
      </c>
      <c r="F208" s="35">
        <v>370.38717858000001</v>
      </c>
      <c r="G208" s="18">
        <f t="shared" si="169"/>
        <v>4.9934350087647905</v>
      </c>
      <c r="H208" s="19">
        <f t="shared" si="166"/>
        <v>3.7736358577461715</v>
      </c>
      <c r="I208" s="35">
        <f t="shared" si="129"/>
        <v>110.13144426999997</v>
      </c>
      <c r="J208" s="18">
        <f t="shared" si="170"/>
        <v>2.080786746128771</v>
      </c>
      <c r="K208" s="18">
        <f t="shared" si="167"/>
        <v>19.779589714444711</v>
      </c>
      <c r="L208" s="28"/>
    </row>
    <row r="209" spans="1:12" s="14" customFormat="1" ht="12" customHeight="1" x14ac:dyDescent="0.2">
      <c r="A209" s="88"/>
      <c r="B209" s="30" t="s">
        <v>7</v>
      </c>
      <c r="C209" s="33">
        <v>388.70152234</v>
      </c>
      <c r="D209" s="23">
        <f t="shared" si="168"/>
        <v>-19.107917184442169</v>
      </c>
      <c r="E209" s="24">
        <f t="shared" ref="E209:E214" si="171">((C209/C197)-1)*100</f>
        <v>-16.701947877421841</v>
      </c>
      <c r="F209" s="33">
        <v>322.18648510000003</v>
      </c>
      <c r="G209" s="23">
        <f t="shared" si="169"/>
        <v>-13.013596654396364</v>
      </c>
      <c r="H209" s="24">
        <f t="shared" si="166"/>
        <v>-17.547035182283587</v>
      </c>
      <c r="I209" s="50">
        <f t="shared" si="129"/>
        <v>66.51503723999997</v>
      </c>
      <c r="J209" s="23">
        <f t="shared" si="170"/>
        <v>-39.603954455613369</v>
      </c>
      <c r="K209" s="23">
        <f t="shared" si="167"/>
        <v>-12.350516460756211</v>
      </c>
      <c r="L209" s="28"/>
    </row>
    <row r="210" spans="1:12" s="14" customFormat="1" ht="12" customHeight="1" x14ac:dyDescent="0.2">
      <c r="A210" s="88"/>
      <c r="B210" s="31" t="s">
        <v>8</v>
      </c>
      <c r="C210" s="34">
        <v>498.13841943</v>
      </c>
      <c r="D210" s="12">
        <f t="shared" si="168"/>
        <v>28.154481215094073</v>
      </c>
      <c r="E210" s="13">
        <f t="shared" si="171"/>
        <v>10.704939690639236</v>
      </c>
      <c r="F210" s="34">
        <v>381.79038403999999</v>
      </c>
      <c r="G210" s="12">
        <f t="shared" si="169"/>
        <v>18.499813523059515</v>
      </c>
      <c r="H210" s="13">
        <f t="shared" ref="H210:H215" si="172">((F210/F198)-1)*100</f>
        <v>1.7996256993937143</v>
      </c>
      <c r="I210" s="49">
        <f t="shared" si="129"/>
        <v>116.34803539000001</v>
      </c>
      <c r="J210" s="12">
        <f t="shared" si="170"/>
        <v>74.919898143020362</v>
      </c>
      <c r="K210" s="12">
        <f t="shared" ref="K210:K215" si="173">((I210/I198)-1)*100</f>
        <v>55.278930366685231</v>
      </c>
      <c r="L210" s="28"/>
    </row>
    <row r="211" spans="1:12" s="14" customFormat="1" ht="12" customHeight="1" x14ac:dyDescent="0.2">
      <c r="A211" s="88"/>
      <c r="B211" s="32" t="s">
        <v>9</v>
      </c>
      <c r="C211" s="35">
        <v>589.58226311999999</v>
      </c>
      <c r="D211" s="18">
        <f t="shared" si="168"/>
        <v>18.357115236089516</v>
      </c>
      <c r="E211" s="19">
        <f t="shared" si="171"/>
        <v>28.723294722975567</v>
      </c>
      <c r="F211" s="35">
        <v>404.296019</v>
      </c>
      <c r="G211" s="18">
        <f t="shared" si="169"/>
        <v>5.8947621262357641</v>
      </c>
      <c r="H211" s="19">
        <f t="shared" si="172"/>
        <v>4.9360383810287622</v>
      </c>
      <c r="I211" s="35">
        <f t="shared" si="129"/>
        <v>185.28624411999999</v>
      </c>
      <c r="J211" s="18">
        <f t="shared" si="170"/>
        <v>59.251717056431843</v>
      </c>
      <c r="K211" s="18">
        <f t="shared" si="173"/>
        <v>154.70842290192343</v>
      </c>
      <c r="L211" s="28"/>
    </row>
    <row r="212" spans="1:12" s="14" customFormat="1" ht="12" customHeight="1" x14ac:dyDescent="0.2">
      <c r="A212" s="88"/>
      <c r="B212" s="30" t="s">
        <v>10</v>
      </c>
      <c r="C212" s="33">
        <v>387.69455749999997</v>
      </c>
      <c r="D212" s="23">
        <f t="shared" ref="D212:D218" si="174">((C212/C211)-1)*100</f>
        <v>-34.2424998594147</v>
      </c>
      <c r="E212" s="24">
        <f t="shared" si="171"/>
        <v>-7.7037047437244599</v>
      </c>
      <c r="F212" s="33">
        <v>278.57639019999999</v>
      </c>
      <c r="G212" s="23">
        <f t="shared" si="169"/>
        <v>-31.095935376994156</v>
      </c>
      <c r="H212" s="24">
        <f t="shared" si="172"/>
        <v>-1.4279904336070848</v>
      </c>
      <c r="I212" s="50">
        <f t="shared" si="129"/>
        <v>109.11816729999998</v>
      </c>
      <c r="J212" s="23">
        <f t="shared" si="170"/>
        <v>-41.108327918110319</v>
      </c>
      <c r="K212" s="23">
        <f t="shared" si="173"/>
        <v>-20.607980805120395</v>
      </c>
      <c r="L212" s="28"/>
    </row>
    <row r="213" spans="1:12" s="14" customFormat="1" ht="12" customHeight="1" x14ac:dyDescent="0.2">
      <c r="A213" s="88"/>
      <c r="B213" s="31" t="s">
        <v>11</v>
      </c>
      <c r="C213" s="34">
        <v>335.63599048999998</v>
      </c>
      <c r="D213" s="12">
        <f t="shared" si="174"/>
        <v>-13.42772706062555</v>
      </c>
      <c r="E213" s="13">
        <f t="shared" si="171"/>
        <v>19.617213263459465</v>
      </c>
      <c r="F213" s="34">
        <v>249.16387177999999</v>
      </c>
      <c r="G213" s="12">
        <f t="shared" ref="G213:G218" si="175">((F213/F212)-1)*100</f>
        <v>-10.558151894668356</v>
      </c>
      <c r="H213" s="13">
        <f t="shared" si="172"/>
        <v>14.53664614702166</v>
      </c>
      <c r="I213" s="49">
        <f t="shared" si="129"/>
        <v>86.47211870999999</v>
      </c>
      <c r="J213" s="12">
        <f t="shared" ref="J213:J218" si="176">((I213/I212)-1)*100</f>
        <v>-20.75369221308393</v>
      </c>
      <c r="K213" s="12">
        <f t="shared" si="173"/>
        <v>37.146369749878417</v>
      </c>
      <c r="L213" s="28"/>
    </row>
    <row r="214" spans="1:12" s="14" customFormat="1" ht="12" customHeight="1" x14ac:dyDescent="0.2">
      <c r="A214" s="88"/>
      <c r="B214" s="32" t="s">
        <v>12</v>
      </c>
      <c r="C214" s="35">
        <v>541.42579334000004</v>
      </c>
      <c r="D214" s="18">
        <f t="shared" si="174"/>
        <v>61.313389708167023</v>
      </c>
      <c r="E214" s="19">
        <f t="shared" si="171"/>
        <v>22.663925997314614</v>
      </c>
      <c r="F214" s="35">
        <v>411.91354246999998</v>
      </c>
      <c r="G214" s="18">
        <f t="shared" si="175"/>
        <v>65.318326259474844</v>
      </c>
      <c r="H214" s="19">
        <f t="shared" si="172"/>
        <v>11.844063678987137</v>
      </c>
      <c r="I214" s="35">
        <f t="shared" si="129"/>
        <v>129.51225087000006</v>
      </c>
      <c r="J214" s="18">
        <f t="shared" si="176"/>
        <v>49.77342153988733</v>
      </c>
      <c r="K214" s="18">
        <f t="shared" si="173"/>
        <v>77.178937584702709</v>
      </c>
      <c r="L214" s="28"/>
    </row>
    <row r="215" spans="1:12" s="14" customFormat="1" ht="12" customHeight="1" x14ac:dyDescent="0.2">
      <c r="A215" s="88"/>
      <c r="B215" s="30" t="s">
        <v>13</v>
      </c>
      <c r="C215" s="33">
        <v>512.59523522999996</v>
      </c>
      <c r="D215" s="23">
        <f t="shared" si="174"/>
        <v>-5.324932514231973</v>
      </c>
      <c r="E215" s="24">
        <f t="shared" ref="E215:E220" si="177">((C215/C203)-1)*100</f>
        <v>34.670246859539922</v>
      </c>
      <c r="F215" s="33">
        <v>418.02542326000003</v>
      </c>
      <c r="G215" s="23">
        <f t="shared" si="175"/>
        <v>1.4837775794771746</v>
      </c>
      <c r="H215" s="24">
        <f t="shared" si="172"/>
        <v>36.582885539928277</v>
      </c>
      <c r="I215" s="50">
        <f t="shared" si="129"/>
        <v>94.569811969999932</v>
      </c>
      <c r="J215" s="23">
        <f t="shared" si="176"/>
        <v>-26.980025955285225</v>
      </c>
      <c r="K215" s="23">
        <f t="shared" si="173"/>
        <v>26.820148847196322</v>
      </c>
      <c r="L215" s="28"/>
    </row>
    <row r="216" spans="1:12" s="14" customFormat="1" ht="12" customHeight="1" x14ac:dyDescent="0.2">
      <c r="A216" s="88"/>
      <c r="B216" s="31" t="s">
        <v>14</v>
      </c>
      <c r="C216" s="34">
        <v>522.85619287999998</v>
      </c>
      <c r="D216" s="12">
        <f t="shared" si="174"/>
        <v>2.0017661001854536</v>
      </c>
      <c r="E216" s="13">
        <f t="shared" si="177"/>
        <v>22.204354387410199</v>
      </c>
      <c r="F216" s="34">
        <v>408.79722229999999</v>
      </c>
      <c r="G216" s="12">
        <f t="shared" si="175"/>
        <v>-2.2075693119411932</v>
      </c>
      <c r="H216" s="13">
        <f t="shared" ref="H216:H221" si="178">((F216/F204)-1)*100</f>
        <v>20.727979098075757</v>
      </c>
      <c r="I216" s="49">
        <f t="shared" si="129"/>
        <v>114.05897057999999</v>
      </c>
      <c r="J216" s="12">
        <f t="shared" si="176"/>
        <v>20.608223918413348</v>
      </c>
      <c r="K216" s="12">
        <f t="shared" ref="K216:K221" si="179">((I216/I204)-1)*100</f>
        <v>27.806039636078349</v>
      </c>
      <c r="L216" s="28"/>
    </row>
    <row r="217" spans="1:12" s="14" customFormat="1" ht="12" customHeight="1" x14ac:dyDescent="0.2">
      <c r="A217" s="89"/>
      <c r="B217" s="32" t="s">
        <v>15</v>
      </c>
      <c r="C217" s="35">
        <v>368.74609548000001</v>
      </c>
      <c r="D217" s="18">
        <f t="shared" si="174"/>
        <v>-29.474662344750989</v>
      </c>
      <c r="E217" s="19">
        <f t="shared" si="177"/>
        <v>-1.2132170222242666</v>
      </c>
      <c r="F217" s="35">
        <v>268.03359577999998</v>
      </c>
      <c r="G217" s="18">
        <f t="shared" si="175"/>
        <v>-34.433606404668573</v>
      </c>
      <c r="H217" s="19">
        <f t="shared" si="178"/>
        <v>-4.7740645340226369</v>
      </c>
      <c r="I217" s="35">
        <f t="shared" si="129"/>
        <v>100.71249970000002</v>
      </c>
      <c r="J217" s="18">
        <f t="shared" si="176"/>
        <v>-11.701377640120702</v>
      </c>
      <c r="K217" s="18">
        <f t="shared" si="179"/>
        <v>9.7044049257212883</v>
      </c>
      <c r="L217" s="28"/>
    </row>
    <row r="218" spans="1:12" s="14" customFormat="1" ht="12" customHeight="1" x14ac:dyDescent="0.2">
      <c r="A218" s="87">
        <v>2007</v>
      </c>
      <c r="B218" s="30" t="s">
        <v>4</v>
      </c>
      <c r="C218" s="33">
        <v>457.3297331</v>
      </c>
      <c r="D218" s="23">
        <f t="shared" si="174"/>
        <v>24.022935756022012</v>
      </c>
      <c r="E218" s="24">
        <f t="shared" si="177"/>
        <v>11.76643965885653</v>
      </c>
      <c r="F218" s="33">
        <v>376.69898245000002</v>
      </c>
      <c r="G218" s="23">
        <f t="shared" si="175"/>
        <v>40.54170386879106</v>
      </c>
      <c r="H218" s="24">
        <f t="shared" si="178"/>
        <v>7.9415829548610262</v>
      </c>
      <c r="I218" s="50">
        <f t="shared" si="129"/>
        <v>80.630750649999982</v>
      </c>
      <c r="J218" s="23">
        <f t="shared" si="176"/>
        <v>-19.939678897673151</v>
      </c>
      <c r="K218" s="23">
        <f t="shared" si="179"/>
        <v>33.939693656386602</v>
      </c>
      <c r="L218" s="28"/>
    </row>
    <row r="219" spans="1:12" s="14" customFormat="1" ht="12" customHeight="1" x14ac:dyDescent="0.2">
      <c r="A219" s="88"/>
      <c r="B219" s="31" t="s">
        <v>5</v>
      </c>
      <c r="C219" s="34">
        <v>490.06034290000002</v>
      </c>
      <c r="D219" s="12">
        <f t="shared" ref="D219:D225" si="180">((C219/C218)-1)*100</f>
        <v>7.1568952182785583</v>
      </c>
      <c r="E219" s="13">
        <f t="shared" si="177"/>
        <v>6.3826130824728766</v>
      </c>
      <c r="F219" s="34">
        <v>395.36659037999999</v>
      </c>
      <c r="G219" s="12">
        <f t="shared" ref="G219:G225" si="181">((F219/F218)-1)*100</f>
        <v>4.9555769459711074</v>
      </c>
      <c r="H219" s="13">
        <f t="shared" si="178"/>
        <v>12.074334135552455</v>
      </c>
      <c r="I219" s="49">
        <f t="shared" si="129"/>
        <v>94.693752520000032</v>
      </c>
      <c r="J219" s="12">
        <f t="shared" ref="J219:J225" si="182">((I219/I218)-1)*100</f>
        <v>17.441238927620041</v>
      </c>
      <c r="K219" s="12">
        <f t="shared" si="179"/>
        <v>-12.228402875690181</v>
      </c>
      <c r="L219" s="28"/>
    </row>
    <row r="220" spans="1:12" s="14" customFormat="1" ht="12" customHeight="1" x14ac:dyDescent="0.2">
      <c r="A220" s="88"/>
      <c r="B220" s="32" t="s">
        <v>6</v>
      </c>
      <c r="C220" s="35">
        <v>539.43454824000003</v>
      </c>
      <c r="D220" s="18">
        <f t="shared" si="180"/>
        <v>10.075127697095688</v>
      </c>
      <c r="E220" s="19">
        <f t="shared" si="177"/>
        <v>12.260903654589761</v>
      </c>
      <c r="F220" s="35">
        <v>425.68661875999999</v>
      </c>
      <c r="G220" s="18">
        <f t="shared" si="181"/>
        <v>7.6688392792265025</v>
      </c>
      <c r="H220" s="19">
        <f t="shared" si="178"/>
        <v>14.930171285088335</v>
      </c>
      <c r="I220" s="35">
        <f t="shared" si="129"/>
        <v>113.74792948000004</v>
      </c>
      <c r="J220" s="18">
        <f t="shared" si="182"/>
        <v>20.121894478704515</v>
      </c>
      <c r="K220" s="18">
        <f t="shared" si="179"/>
        <v>3.2837898694344059</v>
      </c>
      <c r="L220" s="28"/>
    </row>
    <row r="221" spans="1:12" s="14" customFormat="1" ht="12" customHeight="1" x14ac:dyDescent="0.2">
      <c r="A221" s="88"/>
      <c r="B221" s="30" t="s">
        <v>7</v>
      </c>
      <c r="C221" s="33">
        <v>387.72584432999997</v>
      </c>
      <c r="D221" s="23">
        <f t="shared" si="180"/>
        <v>-28.123653630449951</v>
      </c>
      <c r="E221" s="24">
        <f t="shared" ref="E221:E226" si="183">((C221/C209)-1)*100</f>
        <v>-0.25100956747645675</v>
      </c>
      <c r="F221" s="33">
        <v>303.58904009999998</v>
      </c>
      <c r="G221" s="23">
        <f t="shared" si="181"/>
        <v>-28.682503343812648</v>
      </c>
      <c r="H221" s="24">
        <f t="shared" si="178"/>
        <v>-5.7722610537893289</v>
      </c>
      <c r="I221" s="50">
        <f t="shared" si="129"/>
        <v>84.136804229999996</v>
      </c>
      <c r="J221" s="23">
        <f t="shared" si="182"/>
        <v>-26.032232309957326</v>
      </c>
      <c r="K221" s="23">
        <f t="shared" si="179"/>
        <v>26.492907049600014</v>
      </c>
      <c r="L221" s="28"/>
    </row>
    <row r="222" spans="1:12" s="14" customFormat="1" ht="12" customHeight="1" x14ac:dyDescent="0.2">
      <c r="A222" s="88"/>
      <c r="B222" s="31" t="s">
        <v>8</v>
      </c>
      <c r="C222" s="34">
        <v>523.16883781000001</v>
      </c>
      <c r="D222" s="12">
        <f t="shared" si="180"/>
        <v>34.932670973751812</v>
      </c>
      <c r="E222" s="13">
        <f t="shared" si="183"/>
        <v>5.0247917855124058</v>
      </c>
      <c r="F222" s="34">
        <v>392.43705573</v>
      </c>
      <c r="G222" s="12">
        <f t="shared" si="181"/>
        <v>29.265883775229227</v>
      </c>
      <c r="H222" s="13">
        <f t="shared" ref="H222:H227" si="184">((F222/F210)-1)*100</f>
        <v>2.7886170356989926</v>
      </c>
      <c r="I222" s="49">
        <f t="shared" si="129"/>
        <v>130.73178208000002</v>
      </c>
      <c r="J222" s="12">
        <f t="shared" si="182"/>
        <v>55.380018621370475</v>
      </c>
      <c r="K222" s="12">
        <f t="shared" ref="K222:K227" si="185">((I222/I210)-1)*100</f>
        <v>12.362689788259429</v>
      </c>
      <c r="L222" s="28"/>
    </row>
    <row r="223" spans="1:12" s="14" customFormat="1" ht="12" customHeight="1" x14ac:dyDescent="0.2">
      <c r="A223" s="88"/>
      <c r="B223" s="32" t="s">
        <v>9</v>
      </c>
      <c r="C223" s="35">
        <v>523.68435022000006</v>
      </c>
      <c r="D223" s="18">
        <f t="shared" si="180"/>
        <v>9.8536528314263627E-2</v>
      </c>
      <c r="E223" s="19">
        <f t="shared" si="183"/>
        <v>-11.17705145186626</v>
      </c>
      <c r="F223" s="35">
        <v>399.30273294</v>
      </c>
      <c r="G223" s="18">
        <f t="shared" si="181"/>
        <v>1.7494976862540756</v>
      </c>
      <c r="H223" s="19">
        <f t="shared" si="184"/>
        <v>-1.2350569447482029</v>
      </c>
      <c r="I223" s="35">
        <f t="shared" ref="I223:I286" si="186">C223-F223</f>
        <v>124.38161728000006</v>
      </c>
      <c r="J223" s="18">
        <f t="shared" si="182"/>
        <v>-4.8573994012519712</v>
      </c>
      <c r="K223" s="18">
        <f t="shared" si="185"/>
        <v>-32.870560428951897</v>
      </c>
      <c r="L223" s="28"/>
    </row>
    <row r="224" spans="1:12" s="14" customFormat="1" ht="12" customHeight="1" x14ac:dyDescent="0.2">
      <c r="A224" s="88"/>
      <c r="B224" s="30" t="s">
        <v>10</v>
      </c>
      <c r="C224" s="33">
        <v>432.37883392999998</v>
      </c>
      <c r="D224" s="23">
        <f t="shared" si="180"/>
        <v>-17.435219565305438</v>
      </c>
      <c r="E224" s="24">
        <f t="shared" si="183"/>
        <v>11.525639337869741</v>
      </c>
      <c r="F224" s="33">
        <v>309.0707008</v>
      </c>
      <c r="G224" s="23">
        <f t="shared" si="181"/>
        <v>-22.597399090067949</v>
      </c>
      <c r="H224" s="24">
        <f t="shared" si="184"/>
        <v>10.946480632514133</v>
      </c>
      <c r="I224" s="50">
        <f t="shared" si="186"/>
        <v>123.30813312999999</v>
      </c>
      <c r="J224" s="23">
        <f t="shared" si="182"/>
        <v>-0.86305691586523459</v>
      </c>
      <c r="K224" s="23">
        <f t="shared" si="185"/>
        <v>13.004219353306535</v>
      </c>
      <c r="L224" s="28"/>
    </row>
    <row r="225" spans="1:12" s="14" customFormat="1" ht="12" customHeight="1" x14ac:dyDescent="0.2">
      <c r="A225" s="88"/>
      <c r="B225" s="31" t="s">
        <v>11</v>
      </c>
      <c r="C225" s="34">
        <v>425.33330493</v>
      </c>
      <c r="D225" s="12">
        <f t="shared" si="180"/>
        <v>-1.6294805497210407</v>
      </c>
      <c r="E225" s="13">
        <f t="shared" si="183"/>
        <v>26.724581684178016</v>
      </c>
      <c r="F225" s="34">
        <v>293.84609023000002</v>
      </c>
      <c r="G225" s="12">
        <f t="shared" si="181"/>
        <v>-4.9259313582919795</v>
      </c>
      <c r="H225" s="13">
        <f t="shared" si="184"/>
        <v>17.932864074873713</v>
      </c>
      <c r="I225" s="49">
        <f t="shared" si="186"/>
        <v>131.48721469999998</v>
      </c>
      <c r="J225" s="12">
        <f t="shared" si="182"/>
        <v>6.6330430624369496</v>
      </c>
      <c r="K225" s="12">
        <f t="shared" si="185"/>
        <v>52.057352891937711</v>
      </c>
      <c r="L225" s="28"/>
    </row>
    <row r="226" spans="1:12" s="14" customFormat="1" ht="12" customHeight="1" x14ac:dyDescent="0.2">
      <c r="A226" s="88"/>
      <c r="B226" s="32" t="s">
        <v>12</v>
      </c>
      <c r="C226" s="35">
        <v>579.93962148000003</v>
      </c>
      <c r="D226" s="18">
        <f t="shared" ref="D226:D231" si="187">((C226/C225)-1)*100</f>
        <v>36.349449892113348</v>
      </c>
      <c r="E226" s="19">
        <f t="shared" si="183"/>
        <v>7.11340845112165</v>
      </c>
      <c r="F226" s="35">
        <v>442.60749642000002</v>
      </c>
      <c r="G226" s="18">
        <f t="shared" ref="G226:G231" si="188">((F226/F225)-1)*100</f>
        <v>50.62562039656919</v>
      </c>
      <c r="H226" s="19">
        <f t="shared" si="184"/>
        <v>7.4515525189938314</v>
      </c>
      <c r="I226" s="35">
        <f t="shared" si="186"/>
        <v>137.33212506000001</v>
      </c>
      <c r="J226" s="18">
        <f t="shared" ref="J226:J231" si="189">((I226/I225)-1)*100</f>
        <v>4.4452309476139762</v>
      </c>
      <c r="K226" s="18">
        <f t="shared" si="185"/>
        <v>6.0379416908206363</v>
      </c>
      <c r="L226" s="28"/>
    </row>
    <row r="227" spans="1:12" s="14" customFormat="1" ht="12" customHeight="1" x14ac:dyDescent="0.2">
      <c r="A227" s="88"/>
      <c r="B227" s="30" t="s">
        <v>13</v>
      </c>
      <c r="C227" s="33">
        <v>510.01307214000002</v>
      </c>
      <c r="D227" s="23">
        <f t="shared" si="187"/>
        <v>-12.05755681281927</v>
      </c>
      <c r="E227" s="24">
        <f t="shared" ref="E227:E232" si="190">((C227/C215)-1)*100</f>
        <v>-0.50374309250871274</v>
      </c>
      <c r="F227" s="33">
        <v>373.75432481000001</v>
      </c>
      <c r="G227" s="23">
        <f t="shared" si="188"/>
        <v>-15.556259703442466</v>
      </c>
      <c r="H227" s="24">
        <f t="shared" si="184"/>
        <v>-10.590527749424616</v>
      </c>
      <c r="I227" s="50">
        <f t="shared" si="186"/>
        <v>136.25874733000001</v>
      </c>
      <c r="J227" s="23">
        <f t="shared" si="189"/>
        <v>-0.78159260226334792</v>
      </c>
      <c r="K227" s="23">
        <f t="shared" si="185"/>
        <v>44.082709367366533</v>
      </c>
      <c r="L227" s="28"/>
    </row>
    <row r="228" spans="1:12" s="14" customFormat="1" ht="12" customHeight="1" x14ac:dyDescent="0.2">
      <c r="A228" s="88"/>
      <c r="B228" s="31" t="s">
        <v>14</v>
      </c>
      <c r="C228" s="34">
        <v>531.9731918</v>
      </c>
      <c r="D228" s="12">
        <f t="shared" si="187"/>
        <v>4.3057954510569596</v>
      </c>
      <c r="E228" s="13">
        <f t="shared" si="190"/>
        <v>1.7436914861391761</v>
      </c>
      <c r="F228" s="34">
        <v>402.01931559000002</v>
      </c>
      <c r="G228" s="12">
        <f t="shared" si="188"/>
        <v>7.5624518309904909</v>
      </c>
      <c r="H228" s="13">
        <f t="shared" ref="H228:H233" si="191">((F228/F216)-1)*100</f>
        <v>-1.6580119287175399</v>
      </c>
      <c r="I228" s="49">
        <f t="shared" si="186"/>
        <v>129.95387620999998</v>
      </c>
      <c r="J228" s="12">
        <f t="shared" si="189"/>
        <v>-4.6271312804091025</v>
      </c>
      <c r="K228" s="12">
        <f t="shared" ref="K228:K233" si="192">((I228/I216)-1)*100</f>
        <v>13.93569094054854</v>
      </c>
      <c r="L228" s="28"/>
    </row>
    <row r="229" spans="1:12" s="14" customFormat="1" ht="12" customHeight="1" x14ac:dyDescent="0.2">
      <c r="A229" s="89"/>
      <c r="B229" s="32" t="s">
        <v>15</v>
      </c>
      <c r="C229" s="35">
        <v>327.80187758</v>
      </c>
      <c r="D229" s="18">
        <f t="shared" si="187"/>
        <v>-38.380000602880003</v>
      </c>
      <c r="E229" s="19">
        <f t="shared" si="190"/>
        <v>-11.103634289795682</v>
      </c>
      <c r="F229" s="35">
        <v>233.38568201999999</v>
      </c>
      <c r="G229" s="18">
        <f t="shared" si="188"/>
        <v>-41.946649583867583</v>
      </c>
      <c r="H229" s="19">
        <f t="shared" si="191"/>
        <v>-12.926705571804042</v>
      </c>
      <c r="I229" s="35">
        <f t="shared" si="186"/>
        <v>94.416195560000006</v>
      </c>
      <c r="J229" s="18">
        <f t="shared" si="189"/>
        <v>-27.346379874481453</v>
      </c>
      <c r="K229" s="18">
        <f t="shared" si="192"/>
        <v>-6.2517603661465078</v>
      </c>
      <c r="L229" s="28"/>
    </row>
    <row r="230" spans="1:12" s="14" customFormat="1" ht="12" customHeight="1" x14ac:dyDescent="0.2">
      <c r="A230" s="87">
        <v>2008</v>
      </c>
      <c r="B230" s="30" t="s">
        <v>4</v>
      </c>
      <c r="C230" s="33">
        <v>538.66058694000003</v>
      </c>
      <c r="D230" s="23">
        <f t="shared" si="187"/>
        <v>64.325046249480366</v>
      </c>
      <c r="E230" s="24">
        <f t="shared" si="190"/>
        <v>17.783854395099262</v>
      </c>
      <c r="F230" s="33">
        <v>405.88359693000001</v>
      </c>
      <c r="G230" s="23">
        <f t="shared" si="188"/>
        <v>73.911095752316896</v>
      </c>
      <c r="H230" s="24">
        <f t="shared" si="191"/>
        <v>7.7474630513167719</v>
      </c>
      <c r="I230" s="50">
        <f t="shared" si="186"/>
        <v>132.77699001000002</v>
      </c>
      <c r="J230" s="23">
        <f t="shared" si="189"/>
        <v>40.629464280439407</v>
      </c>
      <c r="K230" s="23">
        <f t="shared" si="192"/>
        <v>64.672893331174834</v>
      </c>
      <c r="L230" s="28"/>
    </row>
    <row r="231" spans="1:12" s="14" customFormat="1" ht="12" customHeight="1" x14ac:dyDescent="0.2">
      <c r="A231" s="88"/>
      <c r="B231" s="31" t="s">
        <v>5</v>
      </c>
      <c r="C231" s="34">
        <v>557.69126471000004</v>
      </c>
      <c r="D231" s="12">
        <f t="shared" si="187"/>
        <v>3.5329627285539233</v>
      </c>
      <c r="E231" s="13">
        <f t="shared" si="190"/>
        <v>13.800529422516551</v>
      </c>
      <c r="F231" s="34">
        <v>408.59452009</v>
      </c>
      <c r="G231" s="12">
        <f t="shared" si="188"/>
        <v>0.66790655757087425</v>
      </c>
      <c r="H231" s="13">
        <f t="shared" si="191"/>
        <v>3.3457378624952128</v>
      </c>
      <c r="I231" s="49">
        <f t="shared" si="186"/>
        <v>149.09674462000004</v>
      </c>
      <c r="J231" s="12">
        <f t="shared" si="189"/>
        <v>12.291101499417101</v>
      </c>
      <c r="K231" s="12">
        <f t="shared" si="192"/>
        <v>57.451511480136652</v>
      </c>
      <c r="L231" s="28"/>
    </row>
    <row r="232" spans="1:12" s="14" customFormat="1" ht="12" customHeight="1" x14ac:dyDescent="0.2">
      <c r="A232" s="88"/>
      <c r="B232" s="32" t="s">
        <v>6</v>
      </c>
      <c r="C232" s="35">
        <v>506.21938215</v>
      </c>
      <c r="D232" s="18">
        <f t="shared" ref="D232:D237" si="193">((C232/C231)-1)*100</f>
        <v>-9.2294582714623434</v>
      </c>
      <c r="E232" s="19">
        <f t="shared" si="190"/>
        <v>-6.1574043038901234</v>
      </c>
      <c r="F232" s="35">
        <v>358.24439530000001</v>
      </c>
      <c r="G232" s="18">
        <f t="shared" ref="G232:G237" si="194">((F232/F231)-1)*100</f>
        <v>-12.322760662308808</v>
      </c>
      <c r="H232" s="19">
        <f t="shared" si="191"/>
        <v>-15.843162666577404</v>
      </c>
      <c r="I232" s="35">
        <f t="shared" si="186"/>
        <v>147.97498684999999</v>
      </c>
      <c r="J232" s="18">
        <f t="shared" ref="J232:J237" si="195">((I232/I231)-1)*100</f>
        <v>-0.75236905598378145</v>
      </c>
      <c r="K232" s="18">
        <f t="shared" si="192"/>
        <v>30.090268479144488</v>
      </c>
      <c r="L232" s="28"/>
    </row>
    <row r="233" spans="1:12" s="14" customFormat="1" ht="12" customHeight="1" x14ac:dyDescent="0.2">
      <c r="A233" s="88"/>
      <c r="B233" s="30" t="s">
        <v>7</v>
      </c>
      <c r="C233" s="33">
        <v>647.36597655000003</v>
      </c>
      <c r="D233" s="23">
        <f t="shared" si="193"/>
        <v>27.882495095412274</v>
      </c>
      <c r="E233" s="24">
        <f t="shared" ref="E233:E238" si="196">((C233/C221)-1)*100</f>
        <v>66.964876346755986</v>
      </c>
      <c r="F233" s="33">
        <v>436.39283974</v>
      </c>
      <c r="G233" s="23">
        <f t="shared" si="194"/>
        <v>21.814282502467954</v>
      </c>
      <c r="H233" s="24">
        <f t="shared" si="191"/>
        <v>43.74459618049962</v>
      </c>
      <c r="I233" s="50">
        <f t="shared" si="186"/>
        <v>210.97313681000003</v>
      </c>
      <c r="J233" s="23">
        <f t="shared" si="195"/>
        <v>42.573512795010629</v>
      </c>
      <c r="K233" s="23">
        <f t="shared" si="192"/>
        <v>150.75011909565137</v>
      </c>
      <c r="L233" s="28"/>
    </row>
    <row r="234" spans="1:12" s="14" customFormat="1" ht="12" customHeight="1" x14ac:dyDescent="0.2">
      <c r="A234" s="88"/>
      <c r="B234" s="31" t="s">
        <v>8</v>
      </c>
      <c r="C234" s="34">
        <v>576.89302004000001</v>
      </c>
      <c r="D234" s="12">
        <f t="shared" si="193"/>
        <v>-10.886107559370162</v>
      </c>
      <c r="E234" s="13">
        <f t="shared" si="196"/>
        <v>10.268995082904976</v>
      </c>
      <c r="F234" s="34">
        <v>393.91360786000001</v>
      </c>
      <c r="G234" s="12">
        <f t="shared" si="194"/>
        <v>-9.7341725188041188</v>
      </c>
      <c r="H234" s="13">
        <f t="shared" ref="H234:H239" si="197">((F234/F222)-1)*100</f>
        <v>0.37625196408972439</v>
      </c>
      <c r="I234" s="49">
        <f t="shared" si="186"/>
        <v>182.97941218</v>
      </c>
      <c r="J234" s="12">
        <f t="shared" si="195"/>
        <v>-13.268857378373655</v>
      </c>
      <c r="K234" s="12">
        <f t="shared" ref="K234:K239" si="198">((I234/I222)-1)*100</f>
        <v>39.965515094124207</v>
      </c>
      <c r="L234" s="28"/>
    </row>
    <row r="235" spans="1:12" s="14" customFormat="1" ht="12" customHeight="1" x14ac:dyDescent="0.2">
      <c r="A235" s="88"/>
      <c r="B235" s="32" t="s">
        <v>9</v>
      </c>
      <c r="C235" s="35">
        <v>556.14807212999995</v>
      </c>
      <c r="D235" s="18">
        <f t="shared" si="193"/>
        <v>-3.5959783164930093</v>
      </c>
      <c r="E235" s="19">
        <f t="shared" si="196"/>
        <v>6.1991010226602805</v>
      </c>
      <c r="F235" s="35">
        <v>394.40595538999997</v>
      </c>
      <c r="G235" s="18">
        <f t="shared" si="194"/>
        <v>0.12498870822836849</v>
      </c>
      <c r="H235" s="19">
        <f t="shared" si="197"/>
        <v>-1.2263320899273289</v>
      </c>
      <c r="I235" s="35">
        <f t="shared" si="186"/>
        <v>161.74211673999997</v>
      </c>
      <c r="J235" s="18">
        <f t="shared" si="195"/>
        <v>-11.606385214041747</v>
      </c>
      <c r="K235" s="18">
        <f t="shared" si="198"/>
        <v>30.036994434552433</v>
      </c>
      <c r="L235" s="28"/>
    </row>
    <row r="236" spans="1:12" s="14" customFormat="1" ht="12" customHeight="1" x14ac:dyDescent="0.2">
      <c r="A236" s="88"/>
      <c r="B236" s="30" t="s">
        <v>10</v>
      </c>
      <c r="C236" s="33">
        <v>555.47382881999999</v>
      </c>
      <c r="D236" s="23">
        <f t="shared" si="193"/>
        <v>-0.12123449559353627</v>
      </c>
      <c r="E236" s="24">
        <f t="shared" si="196"/>
        <v>28.469246232790503</v>
      </c>
      <c r="F236" s="33">
        <v>346.96146114999999</v>
      </c>
      <c r="G236" s="23">
        <f t="shared" si="194"/>
        <v>-12.029355437365419</v>
      </c>
      <c r="H236" s="24">
        <f t="shared" si="197"/>
        <v>12.259576935608374</v>
      </c>
      <c r="I236" s="50">
        <f t="shared" si="186"/>
        <v>208.51236767</v>
      </c>
      <c r="J236" s="23">
        <f t="shared" si="195"/>
        <v>28.916556721699816</v>
      </c>
      <c r="K236" s="23">
        <f t="shared" si="198"/>
        <v>69.098633137338794</v>
      </c>
      <c r="L236" s="28"/>
    </row>
    <row r="237" spans="1:12" s="14" customFormat="1" ht="12" customHeight="1" x14ac:dyDescent="0.2">
      <c r="A237" s="88"/>
      <c r="B237" s="31" t="s">
        <v>11</v>
      </c>
      <c r="C237" s="34">
        <v>357.24752990000002</v>
      </c>
      <c r="D237" s="12">
        <f t="shared" si="193"/>
        <v>-35.685983503686316</v>
      </c>
      <c r="E237" s="13">
        <f t="shared" si="196"/>
        <v>-16.007628427123834</v>
      </c>
      <c r="F237" s="34">
        <v>183.50599104</v>
      </c>
      <c r="G237" s="12">
        <f t="shared" si="194"/>
        <v>-47.110555036351478</v>
      </c>
      <c r="H237" s="13">
        <f t="shared" si="197"/>
        <v>-37.550303665308029</v>
      </c>
      <c r="I237" s="49">
        <f t="shared" si="186"/>
        <v>173.74153886000002</v>
      </c>
      <c r="J237" s="12">
        <f t="shared" si="195"/>
        <v>-16.675667346998658</v>
      </c>
      <c r="K237" s="12">
        <f t="shared" si="198"/>
        <v>32.135690345564868</v>
      </c>
      <c r="L237" s="28"/>
    </row>
    <row r="238" spans="1:12" s="14" customFormat="1" ht="12" customHeight="1" x14ac:dyDescent="0.2">
      <c r="A238" s="88"/>
      <c r="B238" s="32" t="s">
        <v>12</v>
      </c>
      <c r="C238" s="35">
        <v>576.93139394000002</v>
      </c>
      <c r="D238" s="18">
        <f t="shared" ref="D238:D243" si="199">((C238/C237)-1)*100</f>
        <v>61.493459199422176</v>
      </c>
      <c r="E238" s="19">
        <f t="shared" si="196"/>
        <v>-0.51871391927370558</v>
      </c>
      <c r="F238" s="35">
        <v>409.55886583</v>
      </c>
      <c r="G238" s="18">
        <f t="shared" ref="G238:G243" si="200">((F238/F237)-1)*100</f>
        <v>123.18555569159906</v>
      </c>
      <c r="H238" s="19">
        <f t="shared" si="197"/>
        <v>-7.4668031737626599</v>
      </c>
      <c r="I238" s="35">
        <f t="shared" si="186"/>
        <v>167.37252811000002</v>
      </c>
      <c r="J238" s="18">
        <f t="shared" ref="J238:J243" si="201">((I238/I237)-1)*100</f>
        <v>-3.6657962118846643</v>
      </c>
      <c r="K238" s="18">
        <f t="shared" si="198"/>
        <v>21.874272342960865</v>
      </c>
      <c r="L238" s="28"/>
    </row>
    <row r="239" spans="1:12" s="14" customFormat="1" ht="12" customHeight="1" x14ac:dyDescent="0.2">
      <c r="A239" s="88"/>
      <c r="B239" s="30" t="s">
        <v>13</v>
      </c>
      <c r="C239" s="33">
        <v>662.88703427999997</v>
      </c>
      <c r="D239" s="23">
        <f t="shared" si="199"/>
        <v>14.898762875944183</v>
      </c>
      <c r="E239" s="24">
        <f t="shared" ref="E239:E244" si="202">((C239/C227)-1)*100</f>
        <v>29.974518397841308</v>
      </c>
      <c r="F239" s="33">
        <v>429.91875823999999</v>
      </c>
      <c r="G239" s="23">
        <f t="shared" si="200"/>
        <v>4.9711760893612178</v>
      </c>
      <c r="H239" s="24">
        <f t="shared" si="197"/>
        <v>15.027099273982024</v>
      </c>
      <c r="I239" s="50">
        <f t="shared" si="186"/>
        <v>232.96827603999998</v>
      </c>
      <c r="J239" s="23">
        <f t="shared" si="201"/>
        <v>39.191466288236576</v>
      </c>
      <c r="K239" s="23">
        <f t="shared" si="198"/>
        <v>70.974913981693049</v>
      </c>
      <c r="L239" s="28"/>
    </row>
    <row r="240" spans="1:12" s="14" customFormat="1" ht="12" customHeight="1" x14ac:dyDescent="0.2">
      <c r="A240" s="88"/>
      <c r="B240" s="31" t="s">
        <v>14</v>
      </c>
      <c r="C240" s="34">
        <v>501.38003954999999</v>
      </c>
      <c r="D240" s="12">
        <f t="shared" si="199"/>
        <v>-24.364180679053725</v>
      </c>
      <c r="E240" s="13">
        <f t="shared" si="202"/>
        <v>-5.7508823229388888</v>
      </c>
      <c r="F240" s="34">
        <v>347.58920417000002</v>
      </c>
      <c r="G240" s="12">
        <f t="shared" si="200"/>
        <v>-19.150026020506861</v>
      </c>
      <c r="H240" s="13">
        <f t="shared" ref="H240:H245" si="203">((F240/F228)-1)*100</f>
        <v>-13.539178171108235</v>
      </c>
      <c r="I240" s="49">
        <f t="shared" si="186"/>
        <v>153.79083537999998</v>
      </c>
      <c r="J240" s="12">
        <f t="shared" si="201"/>
        <v>-33.986361579293082</v>
      </c>
      <c r="K240" s="12">
        <f t="shared" ref="K240:K245" si="204">((I240/I228)-1)*100</f>
        <v>18.342630374087875</v>
      </c>
      <c r="L240" s="28"/>
    </row>
    <row r="241" spans="1:12" s="14" customFormat="1" ht="12" customHeight="1" x14ac:dyDescent="0.2">
      <c r="A241" s="89"/>
      <c r="B241" s="32" t="s">
        <v>15</v>
      </c>
      <c r="C241" s="35">
        <v>342.04919532000002</v>
      </c>
      <c r="D241" s="18">
        <f t="shared" si="199"/>
        <v>-31.77845778882682</v>
      </c>
      <c r="E241" s="19">
        <f t="shared" si="202"/>
        <v>4.3463197481298677</v>
      </c>
      <c r="F241" s="35">
        <v>192.1643297</v>
      </c>
      <c r="G241" s="18">
        <f t="shared" si="200"/>
        <v>-44.715104095691174</v>
      </c>
      <c r="H241" s="19">
        <f t="shared" si="203"/>
        <v>-17.662331280659938</v>
      </c>
      <c r="I241" s="35">
        <f t="shared" si="186"/>
        <v>149.88486562000003</v>
      </c>
      <c r="J241" s="18">
        <f t="shared" si="201"/>
        <v>-2.5397935776528824</v>
      </c>
      <c r="K241" s="18">
        <f t="shared" si="204"/>
        <v>58.749105204890981</v>
      </c>
      <c r="L241" s="28"/>
    </row>
    <row r="242" spans="1:12" s="14" customFormat="1" ht="12" customHeight="1" x14ac:dyDescent="0.2">
      <c r="A242" s="87">
        <v>2009</v>
      </c>
      <c r="B242" s="30" t="s">
        <v>4</v>
      </c>
      <c r="C242" s="33">
        <v>369.8678395</v>
      </c>
      <c r="D242" s="23">
        <f t="shared" si="199"/>
        <v>8.1329365952679922</v>
      </c>
      <c r="E242" s="24">
        <f t="shared" si="202"/>
        <v>-31.335640945789379</v>
      </c>
      <c r="F242" s="33">
        <v>297.79414212</v>
      </c>
      <c r="G242" s="23">
        <f t="shared" si="200"/>
        <v>54.968480666992377</v>
      </c>
      <c r="H242" s="24">
        <f t="shared" si="203"/>
        <v>-26.630653622753186</v>
      </c>
      <c r="I242" s="50">
        <f t="shared" si="186"/>
        <v>72.073697379999999</v>
      </c>
      <c r="J242" s="23">
        <f t="shared" si="201"/>
        <v>-51.913959370169536</v>
      </c>
      <c r="K242" s="23">
        <f t="shared" si="204"/>
        <v>-45.718232221884371</v>
      </c>
      <c r="L242" s="28"/>
    </row>
    <row r="243" spans="1:12" s="14" customFormat="1" ht="12" customHeight="1" x14ac:dyDescent="0.2">
      <c r="A243" s="88"/>
      <c r="B243" s="31" t="s">
        <v>5</v>
      </c>
      <c r="C243" s="34">
        <v>465.48151053999999</v>
      </c>
      <c r="D243" s="12">
        <f t="shared" si="199"/>
        <v>25.850766362723988</v>
      </c>
      <c r="E243" s="13">
        <f t="shared" si="202"/>
        <v>-16.534193738528291</v>
      </c>
      <c r="F243" s="34">
        <v>360.73220873000002</v>
      </c>
      <c r="G243" s="12">
        <f t="shared" si="200"/>
        <v>21.13475643340168</v>
      </c>
      <c r="H243" s="13">
        <f t="shared" si="203"/>
        <v>-11.713889689332468</v>
      </c>
      <c r="I243" s="49">
        <f t="shared" si="186"/>
        <v>104.74930180999996</v>
      </c>
      <c r="J243" s="12">
        <f t="shared" si="201"/>
        <v>45.336378759260441</v>
      </c>
      <c r="K243" s="12">
        <f t="shared" si="204"/>
        <v>-29.744071825999651</v>
      </c>
      <c r="L243" s="28"/>
    </row>
    <row r="244" spans="1:12" s="14" customFormat="1" ht="12" customHeight="1" x14ac:dyDescent="0.2">
      <c r="A244" s="88"/>
      <c r="B244" s="32" t="s">
        <v>6</v>
      </c>
      <c r="C244" s="35">
        <v>538.77584533000004</v>
      </c>
      <c r="D244" s="18">
        <f t="shared" ref="D244:D250" si="205">((C244/C243)-1)*100</f>
        <v>15.745917534935394</v>
      </c>
      <c r="E244" s="19">
        <f t="shared" si="202"/>
        <v>6.4312952699928649</v>
      </c>
      <c r="F244" s="35">
        <v>381.95683645000003</v>
      </c>
      <c r="G244" s="18">
        <f t="shared" ref="G244:G250" si="206">((F244/F243)-1)*100</f>
        <v>5.8837628596358993</v>
      </c>
      <c r="H244" s="19">
        <f t="shared" si="203"/>
        <v>6.6190682844159632</v>
      </c>
      <c r="I244" s="35">
        <f t="shared" si="186"/>
        <v>156.81900888000001</v>
      </c>
      <c r="J244" s="18">
        <f t="shared" ref="J244:J250" si="207">((I244/I243)-1)*100</f>
        <v>49.708882226677687</v>
      </c>
      <c r="K244" s="18">
        <f t="shared" si="204"/>
        <v>5.9767006696645808</v>
      </c>
      <c r="L244" s="28"/>
    </row>
    <row r="245" spans="1:12" s="14" customFormat="1" ht="12" customHeight="1" x14ac:dyDescent="0.2">
      <c r="A245" s="88"/>
      <c r="B245" s="30" t="s">
        <v>7</v>
      </c>
      <c r="C245" s="33">
        <v>477.03924178</v>
      </c>
      <c r="D245" s="23">
        <f t="shared" si="205"/>
        <v>-11.458680652653685</v>
      </c>
      <c r="E245" s="24">
        <f t="shared" ref="E245:E250" si="208">((C245/C233)-1)*100</f>
        <v>-26.310733177192958</v>
      </c>
      <c r="F245" s="33">
        <v>383.22933275000003</v>
      </c>
      <c r="G245" s="23">
        <f t="shared" si="206"/>
        <v>0.33315185868301178</v>
      </c>
      <c r="H245" s="24">
        <f t="shared" si="203"/>
        <v>-12.182488379432266</v>
      </c>
      <c r="I245" s="50">
        <f t="shared" si="186"/>
        <v>93.809909029999972</v>
      </c>
      <c r="J245" s="23">
        <f t="shared" si="207"/>
        <v>-40.179503938974278</v>
      </c>
      <c r="K245" s="23">
        <f t="shared" si="204"/>
        <v>-55.53466642794239</v>
      </c>
      <c r="L245" s="28"/>
    </row>
    <row r="246" spans="1:12" s="14" customFormat="1" ht="12" customHeight="1" x14ac:dyDescent="0.2">
      <c r="A246" s="88"/>
      <c r="B246" s="31" t="s">
        <v>8</v>
      </c>
      <c r="C246" s="34">
        <v>421.84308257999999</v>
      </c>
      <c r="D246" s="12">
        <f t="shared" si="205"/>
        <v>-11.570569958572774</v>
      </c>
      <c r="E246" s="13">
        <f t="shared" si="208"/>
        <v>-26.87672273262196</v>
      </c>
      <c r="F246" s="34">
        <v>289.48403990999998</v>
      </c>
      <c r="G246" s="12">
        <f t="shared" si="206"/>
        <v>-24.461930449659729</v>
      </c>
      <c r="H246" s="13">
        <f t="shared" ref="H246:H252" si="209">((F246/F234)-1)*100</f>
        <v>-26.510779487241052</v>
      </c>
      <c r="I246" s="49">
        <f t="shared" si="186"/>
        <v>132.35904267000001</v>
      </c>
      <c r="J246" s="12">
        <f t="shared" si="207"/>
        <v>41.092816354477236</v>
      </c>
      <c r="K246" s="12">
        <f t="shared" ref="K246:K252" si="210">((I246/I234)-1)*100</f>
        <v>-27.664516410296404</v>
      </c>
      <c r="L246" s="28"/>
    </row>
    <row r="247" spans="1:12" s="14" customFormat="1" ht="12" customHeight="1" x14ac:dyDescent="0.2">
      <c r="A247" s="88"/>
      <c r="B247" s="32" t="s">
        <v>9</v>
      </c>
      <c r="C247" s="35">
        <v>413.99650409999998</v>
      </c>
      <c r="D247" s="18">
        <f t="shared" si="205"/>
        <v>-1.8600704394653556</v>
      </c>
      <c r="E247" s="19">
        <f t="shared" si="208"/>
        <v>-25.560021719678272</v>
      </c>
      <c r="F247" s="35">
        <v>296.72878040000001</v>
      </c>
      <c r="G247" s="18">
        <f t="shared" si="206"/>
        <v>2.5026390029144308</v>
      </c>
      <c r="H247" s="19">
        <f t="shared" si="209"/>
        <v>-24.76564404140753</v>
      </c>
      <c r="I247" s="35">
        <f t="shared" si="186"/>
        <v>117.26772369999998</v>
      </c>
      <c r="J247" s="18">
        <f t="shared" si="207"/>
        <v>-11.401804263291615</v>
      </c>
      <c r="K247" s="18">
        <f t="shared" si="210"/>
        <v>-27.497100901364156</v>
      </c>
      <c r="L247" s="28"/>
    </row>
    <row r="248" spans="1:12" s="14" customFormat="1" ht="12" customHeight="1" x14ac:dyDescent="0.2">
      <c r="A248" s="88"/>
      <c r="B248" s="30" t="s">
        <v>10</v>
      </c>
      <c r="C248" s="33">
        <v>342.05666133</v>
      </c>
      <c r="D248" s="23">
        <f t="shared" si="205"/>
        <v>-17.376920350183212</v>
      </c>
      <c r="E248" s="24">
        <f t="shared" si="208"/>
        <v>-38.420742151500598</v>
      </c>
      <c r="F248" s="33">
        <v>245.40508958999999</v>
      </c>
      <c r="G248" s="23">
        <f t="shared" si="206"/>
        <v>-17.296499092812645</v>
      </c>
      <c r="H248" s="24">
        <f t="shared" si="209"/>
        <v>-29.270216704585149</v>
      </c>
      <c r="I248" s="50">
        <f t="shared" si="186"/>
        <v>96.651571740000009</v>
      </c>
      <c r="J248" s="23">
        <f t="shared" si="207"/>
        <v>-17.580414550163191</v>
      </c>
      <c r="K248" s="23">
        <f t="shared" si="210"/>
        <v>-53.647079633681663</v>
      </c>
      <c r="L248" s="28"/>
    </row>
    <row r="249" spans="1:12" s="14" customFormat="1" ht="12" customHeight="1" x14ac:dyDescent="0.2">
      <c r="A249" s="88"/>
      <c r="B249" s="31" t="s">
        <v>11</v>
      </c>
      <c r="C249" s="34">
        <v>373.73025178</v>
      </c>
      <c r="D249" s="12">
        <f t="shared" si="205"/>
        <v>9.2597496352929696</v>
      </c>
      <c r="E249" s="13">
        <f t="shared" si="208"/>
        <v>4.6138098938329319</v>
      </c>
      <c r="F249" s="34">
        <v>290.44222403999999</v>
      </c>
      <c r="G249" s="12">
        <f t="shared" si="206"/>
        <v>18.352159902324704</v>
      </c>
      <c r="H249" s="13">
        <f t="shared" si="209"/>
        <v>58.273973723664632</v>
      </c>
      <c r="I249" s="49">
        <f t="shared" si="186"/>
        <v>83.288027740000018</v>
      </c>
      <c r="J249" s="12">
        <f t="shared" si="207"/>
        <v>-13.826514933403178</v>
      </c>
      <c r="K249" s="12">
        <f t="shared" si="210"/>
        <v>-52.062110024757487</v>
      </c>
      <c r="L249" s="28"/>
    </row>
    <row r="250" spans="1:12" s="14" customFormat="1" ht="12" customHeight="1" x14ac:dyDescent="0.2">
      <c r="A250" s="88"/>
      <c r="B250" s="32" t="s">
        <v>12</v>
      </c>
      <c r="C250" s="35">
        <v>585.01173632999996</v>
      </c>
      <c r="D250" s="18">
        <f t="shared" si="205"/>
        <v>56.533150191537842</v>
      </c>
      <c r="E250" s="19">
        <f t="shared" si="208"/>
        <v>1.4005724900524763</v>
      </c>
      <c r="F250" s="35">
        <v>509.66673942</v>
      </c>
      <c r="G250" s="18">
        <f t="shared" si="206"/>
        <v>75.479560902208291</v>
      </c>
      <c r="H250" s="19">
        <f t="shared" si="209"/>
        <v>24.442853504617545</v>
      </c>
      <c r="I250" s="35">
        <f t="shared" si="186"/>
        <v>75.344996909999963</v>
      </c>
      <c r="J250" s="18">
        <f t="shared" si="207"/>
        <v>-9.5368218524705455</v>
      </c>
      <c r="K250" s="18">
        <f t="shared" si="210"/>
        <v>-54.983653673151203</v>
      </c>
      <c r="L250" s="28"/>
    </row>
    <row r="251" spans="1:12" s="14" customFormat="1" ht="12" customHeight="1" x14ac:dyDescent="0.2">
      <c r="A251" s="88"/>
      <c r="B251" s="30" t="s">
        <v>13</v>
      </c>
      <c r="C251" s="33">
        <v>567.25971834999996</v>
      </c>
      <c r="D251" s="23">
        <f t="shared" ref="D251:D257" si="211">((C251/C250)-1)*100</f>
        <v>-3.0344721101434824</v>
      </c>
      <c r="E251" s="24">
        <f t="shared" ref="E251:E256" si="212">((C251/C239)-1)*100</f>
        <v>-14.425884198182636</v>
      </c>
      <c r="F251" s="33">
        <v>468.33840687999998</v>
      </c>
      <c r="G251" s="23">
        <f t="shared" ref="G251:G257" si="213">((F251/F250)-1)*100</f>
        <v>-8.1088933892432546</v>
      </c>
      <c r="H251" s="24">
        <f t="shared" si="209"/>
        <v>8.9364904190927241</v>
      </c>
      <c r="I251" s="50">
        <f t="shared" si="186"/>
        <v>98.921311469999978</v>
      </c>
      <c r="J251" s="23">
        <f t="shared" ref="J251:J257" si="214">((I251/I250)-1)*100</f>
        <v>31.291148087990585</v>
      </c>
      <c r="K251" s="23">
        <f t="shared" si="210"/>
        <v>-57.538720227720844</v>
      </c>
      <c r="L251" s="28"/>
    </row>
    <row r="252" spans="1:12" s="14" customFormat="1" ht="12" customHeight="1" x14ac:dyDescent="0.2">
      <c r="A252" s="88"/>
      <c r="B252" s="31" t="s">
        <v>14</v>
      </c>
      <c r="C252" s="34">
        <v>513.44251071999997</v>
      </c>
      <c r="D252" s="12">
        <f t="shared" si="211"/>
        <v>-9.4872253200948613</v>
      </c>
      <c r="E252" s="13">
        <f t="shared" si="212"/>
        <v>2.4058538869689228</v>
      </c>
      <c r="F252" s="34">
        <v>432.38168366000002</v>
      </c>
      <c r="G252" s="12">
        <f t="shared" si="213"/>
        <v>-7.6775089746617731</v>
      </c>
      <c r="H252" s="13">
        <f t="shared" si="209"/>
        <v>24.394451402043394</v>
      </c>
      <c r="I252" s="49">
        <f t="shared" si="186"/>
        <v>81.060827059999951</v>
      </c>
      <c r="J252" s="12">
        <f t="shared" si="214"/>
        <v>-18.055244258884095</v>
      </c>
      <c r="K252" s="12">
        <f t="shared" si="210"/>
        <v>-47.291510017675819</v>
      </c>
      <c r="L252" s="28"/>
    </row>
    <row r="253" spans="1:12" s="14" customFormat="1" ht="12" customHeight="1" x14ac:dyDescent="0.2">
      <c r="A253" s="89"/>
      <c r="B253" s="32" t="s">
        <v>15</v>
      </c>
      <c r="C253" s="35">
        <v>409.40821008</v>
      </c>
      <c r="D253" s="18">
        <f t="shared" si="211"/>
        <v>-20.262112791189178</v>
      </c>
      <c r="E253" s="19">
        <f t="shared" si="212"/>
        <v>19.692785623127417</v>
      </c>
      <c r="F253" s="35">
        <v>331.73876224000003</v>
      </c>
      <c r="G253" s="18">
        <f t="shared" si="213"/>
        <v>-23.276407216902317</v>
      </c>
      <c r="H253" s="19">
        <f t="shared" ref="H253:H258" si="215">((F253/F241)-1)*100</f>
        <v>72.632851662896329</v>
      </c>
      <c r="I253" s="35">
        <f t="shared" si="186"/>
        <v>77.669447839999975</v>
      </c>
      <c r="J253" s="18">
        <f t="shared" si="214"/>
        <v>-4.1837461360833768</v>
      </c>
      <c r="K253" s="18">
        <f t="shared" ref="K253:K258" si="216">((I253/I241)-1)*100</f>
        <v>-48.180593471716016</v>
      </c>
      <c r="L253" s="28"/>
    </row>
    <row r="254" spans="1:12" s="14" customFormat="1" ht="12" customHeight="1" x14ac:dyDescent="0.2">
      <c r="A254" s="87">
        <v>2010</v>
      </c>
      <c r="B254" s="30" t="s">
        <v>4</v>
      </c>
      <c r="C254" s="33">
        <v>450.25726381999999</v>
      </c>
      <c r="D254" s="23">
        <f t="shared" si="211"/>
        <v>9.9775853864821009</v>
      </c>
      <c r="E254" s="24">
        <f t="shared" si="212"/>
        <v>21.734634843806155</v>
      </c>
      <c r="F254" s="33">
        <v>368.98660688000001</v>
      </c>
      <c r="G254" s="23">
        <f t="shared" si="213"/>
        <v>11.228065236781903</v>
      </c>
      <c r="H254" s="24">
        <f t="shared" si="215"/>
        <v>23.906603485609224</v>
      </c>
      <c r="I254" s="50">
        <f t="shared" si="186"/>
        <v>81.270656939999981</v>
      </c>
      <c r="J254" s="23">
        <f t="shared" si="214"/>
        <v>4.6365838822731709</v>
      </c>
      <c r="K254" s="23">
        <f t="shared" si="216"/>
        <v>12.760493625726044</v>
      </c>
      <c r="L254" s="28"/>
    </row>
    <row r="255" spans="1:12" s="14" customFormat="1" ht="12" customHeight="1" x14ac:dyDescent="0.2">
      <c r="A255" s="88"/>
      <c r="B255" s="31" t="s">
        <v>5</v>
      </c>
      <c r="C255" s="34">
        <v>513.53823267999996</v>
      </c>
      <c r="D255" s="12">
        <f t="shared" si="211"/>
        <v>14.054402659297892</v>
      </c>
      <c r="E255" s="13">
        <f t="shared" si="212"/>
        <v>10.324088293915246</v>
      </c>
      <c r="F255" s="34">
        <v>411.61993732000002</v>
      </c>
      <c r="G255" s="12">
        <f t="shared" si="213"/>
        <v>11.554167453526309</v>
      </c>
      <c r="H255" s="13">
        <f t="shared" si="215"/>
        <v>14.106788182057883</v>
      </c>
      <c r="I255" s="49">
        <f t="shared" si="186"/>
        <v>101.91829535999995</v>
      </c>
      <c r="J255" s="12">
        <f t="shared" si="214"/>
        <v>25.406018847914048</v>
      </c>
      <c r="K255" s="12">
        <f t="shared" si="216"/>
        <v>-2.7026494698122683</v>
      </c>
      <c r="L255" s="28"/>
    </row>
    <row r="256" spans="1:12" s="14" customFormat="1" ht="12" customHeight="1" x14ac:dyDescent="0.2">
      <c r="A256" s="88"/>
      <c r="B256" s="32" t="s">
        <v>6</v>
      </c>
      <c r="C256" s="35">
        <v>616.65833153999995</v>
      </c>
      <c r="D256" s="18">
        <f t="shared" si="211"/>
        <v>20.08031579690719</v>
      </c>
      <c r="E256" s="19">
        <f t="shared" si="212"/>
        <v>14.455452464149898</v>
      </c>
      <c r="F256" s="35">
        <v>491.55637049000001</v>
      </c>
      <c r="G256" s="18">
        <f t="shared" si="213"/>
        <v>19.419961455330604</v>
      </c>
      <c r="H256" s="19">
        <f t="shared" si="215"/>
        <v>28.694219760181493</v>
      </c>
      <c r="I256" s="35">
        <f t="shared" si="186"/>
        <v>125.10196104999994</v>
      </c>
      <c r="J256" s="18">
        <f t="shared" si="214"/>
        <v>22.747305190014909</v>
      </c>
      <c r="K256" s="18">
        <f t="shared" si="216"/>
        <v>-20.225257165265198</v>
      </c>
      <c r="L256" s="28"/>
    </row>
    <row r="257" spans="1:12" s="14" customFormat="1" ht="12" customHeight="1" x14ac:dyDescent="0.2">
      <c r="A257" s="88"/>
      <c r="B257" s="30" t="s">
        <v>7</v>
      </c>
      <c r="C257" s="33">
        <v>623.10216116000004</v>
      </c>
      <c r="D257" s="23">
        <f t="shared" si="211"/>
        <v>1.0449594678965335</v>
      </c>
      <c r="E257" s="24">
        <f t="shared" ref="E257:E262" si="217">((C257/C245)-1)*100</f>
        <v>30.618638172194856</v>
      </c>
      <c r="F257" s="33">
        <v>525.79337218000001</v>
      </c>
      <c r="G257" s="23">
        <f t="shared" si="213"/>
        <v>6.9650204422885276</v>
      </c>
      <c r="H257" s="24">
        <f t="shared" si="215"/>
        <v>37.200711753189772</v>
      </c>
      <c r="I257" s="50">
        <f t="shared" si="186"/>
        <v>97.308788980000031</v>
      </c>
      <c r="J257" s="23">
        <f t="shared" si="214"/>
        <v>-22.216415983192871</v>
      </c>
      <c r="K257" s="23">
        <f t="shared" si="216"/>
        <v>3.7297551891678493</v>
      </c>
      <c r="L257" s="28"/>
    </row>
    <row r="258" spans="1:12" s="14" customFormat="1" ht="12" customHeight="1" x14ac:dyDescent="0.2">
      <c r="A258" s="88"/>
      <c r="B258" s="31" t="s">
        <v>8</v>
      </c>
      <c r="C258" s="34">
        <v>699.57321906000004</v>
      </c>
      <c r="D258" s="12">
        <f t="shared" ref="D258:D264" si="218">((C258/C257)-1)*100</f>
        <v>12.272635639336805</v>
      </c>
      <c r="E258" s="13">
        <f t="shared" si="217"/>
        <v>65.837309641632018</v>
      </c>
      <c r="F258" s="34">
        <v>582.79890318000002</v>
      </c>
      <c r="G258" s="12">
        <f t="shared" ref="G258:G264" si="219">((F258/F257)-1)*100</f>
        <v>10.841812395551598</v>
      </c>
      <c r="H258" s="13">
        <f t="shared" si="215"/>
        <v>101.32332800149916</v>
      </c>
      <c r="I258" s="49">
        <f t="shared" si="186"/>
        <v>116.77431588000002</v>
      </c>
      <c r="J258" s="12">
        <f t="shared" ref="J258:J264" si="220">((I258/I257)-1)*100</f>
        <v>20.003873343856693</v>
      </c>
      <c r="K258" s="12">
        <f t="shared" si="216"/>
        <v>-11.774584097632168</v>
      </c>
      <c r="L258" s="28"/>
    </row>
    <row r="259" spans="1:12" s="14" customFormat="1" ht="12" customHeight="1" x14ac:dyDescent="0.2">
      <c r="A259" s="88"/>
      <c r="B259" s="32" t="s">
        <v>9</v>
      </c>
      <c r="C259" s="35">
        <v>626.83059034999997</v>
      </c>
      <c r="D259" s="18">
        <f t="shared" si="218"/>
        <v>-10.398143715069974</v>
      </c>
      <c r="E259" s="19">
        <f t="shared" si="217"/>
        <v>51.409633690672507</v>
      </c>
      <c r="F259" s="35">
        <v>495.39046999999999</v>
      </c>
      <c r="G259" s="18">
        <f t="shared" si="219"/>
        <v>-14.998043528061267</v>
      </c>
      <c r="H259" s="19">
        <f t="shared" ref="H259:H264" si="221">((F259/F247)-1)*100</f>
        <v>66.950596882512571</v>
      </c>
      <c r="I259" s="35">
        <f t="shared" si="186"/>
        <v>131.44012034999997</v>
      </c>
      <c r="J259" s="18">
        <f t="shared" si="220"/>
        <v>12.559101168334719</v>
      </c>
      <c r="K259" s="18">
        <f t="shared" ref="K259:K264" si="222">((I259/I247)-1)*100</f>
        <v>12.085505033129596</v>
      </c>
      <c r="L259" s="28"/>
    </row>
    <row r="260" spans="1:12" s="14" customFormat="1" ht="12" customHeight="1" x14ac:dyDescent="0.2">
      <c r="A260" s="88"/>
      <c r="B260" s="30" t="s">
        <v>10</v>
      </c>
      <c r="C260" s="33">
        <v>543.77123945000005</v>
      </c>
      <c r="D260" s="23">
        <f t="shared" si="218"/>
        <v>-13.250685620435743</v>
      </c>
      <c r="E260" s="24">
        <f t="shared" si="217"/>
        <v>58.971100675450792</v>
      </c>
      <c r="F260" s="33">
        <v>417.58208773000001</v>
      </c>
      <c r="G260" s="23">
        <f t="shared" si="219"/>
        <v>-15.706475393036923</v>
      </c>
      <c r="H260" s="24">
        <f t="shared" si="221"/>
        <v>70.160320809832172</v>
      </c>
      <c r="I260" s="50">
        <f t="shared" si="186"/>
        <v>126.18915172000004</v>
      </c>
      <c r="J260" s="23">
        <f t="shared" si="220"/>
        <v>-3.9949511732168208</v>
      </c>
      <c r="K260" s="23">
        <f t="shared" si="222"/>
        <v>30.560889438464955</v>
      </c>
      <c r="L260" s="28"/>
    </row>
    <row r="261" spans="1:12" s="14" customFormat="1" ht="12" customHeight="1" x14ac:dyDescent="0.2">
      <c r="A261" s="88"/>
      <c r="B261" s="31" t="s">
        <v>11</v>
      </c>
      <c r="C261" s="34">
        <v>629.80012571999998</v>
      </c>
      <c r="D261" s="12">
        <f t="shared" si="218"/>
        <v>15.82078639484763</v>
      </c>
      <c r="E261" s="13">
        <f t="shared" si="217"/>
        <v>68.517298966404795</v>
      </c>
      <c r="F261" s="34">
        <v>493.09808034000002</v>
      </c>
      <c r="G261" s="12">
        <f t="shared" si="219"/>
        <v>18.084107251943983</v>
      </c>
      <c r="H261" s="13">
        <f t="shared" si="221"/>
        <v>69.774929237592559</v>
      </c>
      <c r="I261" s="49">
        <f t="shared" si="186"/>
        <v>136.70204537999996</v>
      </c>
      <c r="J261" s="12">
        <f t="shared" si="220"/>
        <v>8.3310597755081872</v>
      </c>
      <c r="K261" s="12">
        <f t="shared" si="222"/>
        <v>64.131687457820846</v>
      </c>
      <c r="L261" s="28"/>
    </row>
    <row r="262" spans="1:12" s="14" customFormat="1" ht="12" customHeight="1" x14ac:dyDescent="0.2">
      <c r="A262" s="88"/>
      <c r="B262" s="32" t="s">
        <v>12</v>
      </c>
      <c r="C262" s="35">
        <v>751.19224782000003</v>
      </c>
      <c r="D262" s="18">
        <f t="shared" si="218"/>
        <v>19.274705917408674</v>
      </c>
      <c r="E262" s="19">
        <f t="shared" si="217"/>
        <v>28.406355149815177</v>
      </c>
      <c r="F262" s="35">
        <v>594.01368183</v>
      </c>
      <c r="G262" s="18">
        <f t="shared" si="219"/>
        <v>20.465624490044011</v>
      </c>
      <c r="H262" s="19">
        <f t="shared" si="221"/>
        <v>16.549430419176801</v>
      </c>
      <c r="I262" s="35">
        <f t="shared" si="186"/>
        <v>157.17856599000004</v>
      </c>
      <c r="J262" s="18">
        <f t="shared" si="220"/>
        <v>14.978942380181737</v>
      </c>
      <c r="K262" s="18">
        <f t="shared" si="222"/>
        <v>108.61181556321617</v>
      </c>
      <c r="L262" s="28"/>
    </row>
    <row r="263" spans="1:12" s="14" customFormat="1" ht="12" customHeight="1" x14ac:dyDescent="0.2">
      <c r="A263" s="88"/>
      <c r="B263" s="30" t="s">
        <v>13</v>
      </c>
      <c r="C263" s="33">
        <v>745.17477841000004</v>
      </c>
      <c r="D263" s="23">
        <f t="shared" si="218"/>
        <v>-0.80105584521977802</v>
      </c>
      <c r="E263" s="24">
        <f t="shared" ref="E263:E268" si="223">((C263/C251)-1)*100</f>
        <v>31.363950991885226</v>
      </c>
      <c r="F263" s="33">
        <v>591.67328743999997</v>
      </c>
      <c r="G263" s="23">
        <f t="shared" si="219"/>
        <v>-0.3939967144847345</v>
      </c>
      <c r="H263" s="24">
        <f t="shared" si="221"/>
        <v>26.334564654143655</v>
      </c>
      <c r="I263" s="50">
        <f t="shared" si="186"/>
        <v>153.50149097000008</v>
      </c>
      <c r="J263" s="23">
        <f t="shared" si="220"/>
        <v>-2.3394252243234659</v>
      </c>
      <c r="K263" s="23">
        <f t="shared" si="222"/>
        <v>55.17534966825901</v>
      </c>
      <c r="L263" s="28"/>
    </row>
    <row r="264" spans="1:12" s="14" customFormat="1" ht="12" customHeight="1" x14ac:dyDescent="0.2">
      <c r="A264" s="88"/>
      <c r="B264" s="31" t="s">
        <v>14</v>
      </c>
      <c r="C264" s="34">
        <v>682.39417118999995</v>
      </c>
      <c r="D264" s="12">
        <f t="shared" si="218"/>
        <v>-8.4249506342601634</v>
      </c>
      <c r="E264" s="13">
        <f t="shared" si="223"/>
        <v>32.905662648205578</v>
      </c>
      <c r="F264" s="34">
        <v>536.01908883999999</v>
      </c>
      <c r="G264" s="12">
        <f t="shared" si="219"/>
        <v>-9.4062381691760404</v>
      </c>
      <c r="H264" s="13">
        <f t="shared" si="221"/>
        <v>23.968962862334031</v>
      </c>
      <c r="I264" s="49">
        <f t="shared" si="186"/>
        <v>146.37508234999996</v>
      </c>
      <c r="J264" s="12">
        <f t="shared" si="220"/>
        <v>-4.6425663848391423</v>
      </c>
      <c r="K264" s="12">
        <f t="shared" si="222"/>
        <v>80.574375637267323</v>
      </c>
      <c r="L264" s="28"/>
    </row>
    <row r="265" spans="1:12" s="14" customFormat="1" ht="12" customHeight="1" x14ac:dyDescent="0.2">
      <c r="A265" s="89"/>
      <c r="B265" s="32" t="s">
        <v>15</v>
      </c>
      <c r="C265" s="35">
        <v>520.01766282000006</v>
      </c>
      <c r="D265" s="18">
        <f t="shared" ref="D265:D270" si="224">((C265/C264)-1)*100</f>
        <v>-23.795119481580272</v>
      </c>
      <c r="E265" s="19">
        <f t="shared" si="223"/>
        <v>27.016911243276365</v>
      </c>
      <c r="F265" s="35">
        <v>408.78864648000001</v>
      </c>
      <c r="G265" s="18">
        <f t="shared" ref="G265:G270" si="225">((F265/F264)-1)*100</f>
        <v>-23.736177499823686</v>
      </c>
      <c r="H265" s="19">
        <f t="shared" ref="H265:H270" si="226">((F265/F253)-1)*100</f>
        <v>23.226072141746702</v>
      </c>
      <c r="I265" s="35">
        <f t="shared" si="186"/>
        <v>111.22901634000004</v>
      </c>
      <c r="J265" s="18">
        <f t="shared" ref="J265:J270" si="227">((I265/I264)-1)*100</f>
        <v>-24.010962416377367</v>
      </c>
      <c r="K265" s="18">
        <f t="shared" ref="K265:K270" si="228">((I265/I253)-1)*100</f>
        <v>43.208197603172358</v>
      </c>
      <c r="L265" s="28"/>
    </row>
    <row r="266" spans="1:12" s="14" customFormat="1" ht="12" customHeight="1" x14ac:dyDescent="0.2">
      <c r="A266" s="87">
        <v>2011</v>
      </c>
      <c r="B266" s="30" t="s">
        <v>4</v>
      </c>
      <c r="C266" s="33">
        <v>575.92570909000005</v>
      </c>
      <c r="D266" s="23">
        <f t="shared" si="224"/>
        <v>10.751182174623963</v>
      </c>
      <c r="E266" s="24">
        <f t="shared" si="223"/>
        <v>27.910364888691429</v>
      </c>
      <c r="F266" s="33">
        <v>482.00417396</v>
      </c>
      <c r="G266" s="23">
        <f t="shared" si="225"/>
        <v>17.910362264325276</v>
      </c>
      <c r="H266" s="24">
        <f t="shared" si="226"/>
        <v>30.629178667385879</v>
      </c>
      <c r="I266" s="50">
        <f t="shared" si="186"/>
        <v>93.921535130000052</v>
      </c>
      <c r="J266" s="23">
        <f t="shared" si="227"/>
        <v>-15.560221405802267</v>
      </c>
      <c r="K266" s="23">
        <f t="shared" si="228"/>
        <v>15.566354040105622</v>
      </c>
      <c r="L266" s="28"/>
    </row>
    <row r="267" spans="1:12" s="14" customFormat="1" ht="12" customHeight="1" x14ac:dyDescent="0.2">
      <c r="A267" s="88"/>
      <c r="B267" s="31" t="s">
        <v>5</v>
      </c>
      <c r="C267" s="34">
        <v>642.80071533</v>
      </c>
      <c r="D267" s="12">
        <f t="shared" si="224"/>
        <v>11.611741789694863</v>
      </c>
      <c r="E267" s="13">
        <f t="shared" si="223"/>
        <v>25.170956011477163</v>
      </c>
      <c r="F267" s="34">
        <v>499.07385253000001</v>
      </c>
      <c r="G267" s="12">
        <f t="shared" si="225"/>
        <v>3.5413964218941718</v>
      </c>
      <c r="H267" s="13">
        <f t="shared" si="226"/>
        <v>21.246277762782874</v>
      </c>
      <c r="I267" s="49">
        <f t="shared" si="186"/>
        <v>143.72686279999999</v>
      </c>
      <c r="J267" s="12">
        <f t="shared" si="227"/>
        <v>53.028655889261891</v>
      </c>
      <c r="K267" s="12">
        <f t="shared" si="228"/>
        <v>41.021651012040692</v>
      </c>
      <c r="L267" s="28"/>
    </row>
    <row r="268" spans="1:12" s="14" customFormat="1" ht="12" customHeight="1" x14ac:dyDescent="0.2">
      <c r="A268" s="88"/>
      <c r="B268" s="32" t="s">
        <v>6</v>
      </c>
      <c r="C268" s="35">
        <v>797.75895907999995</v>
      </c>
      <c r="D268" s="18">
        <f t="shared" si="224"/>
        <v>24.106731690621675</v>
      </c>
      <c r="E268" s="19">
        <f t="shared" si="223"/>
        <v>29.368066281976901</v>
      </c>
      <c r="F268" s="35">
        <v>627.66018177000001</v>
      </c>
      <c r="G268" s="18">
        <f t="shared" si="225"/>
        <v>25.764990208993275</v>
      </c>
      <c r="H268" s="19">
        <f t="shared" si="226"/>
        <v>27.688342467075987</v>
      </c>
      <c r="I268" s="35">
        <f t="shared" si="186"/>
        <v>170.09877730999995</v>
      </c>
      <c r="J268" s="18">
        <f t="shared" si="227"/>
        <v>18.348632952976374</v>
      </c>
      <c r="K268" s="18">
        <f t="shared" si="228"/>
        <v>35.968114234449104</v>
      </c>
      <c r="L268" s="28"/>
    </row>
    <row r="269" spans="1:12" s="14" customFormat="1" ht="12" customHeight="1" x14ac:dyDescent="0.2">
      <c r="A269" s="88"/>
      <c r="B269" s="30" t="s">
        <v>7</v>
      </c>
      <c r="C269" s="33">
        <v>715.36694711999996</v>
      </c>
      <c r="D269" s="23">
        <f t="shared" si="224"/>
        <v>-10.327933145999014</v>
      </c>
      <c r="E269" s="24">
        <f t="shared" ref="E269:E274" si="229">((C269/C257)-1)*100</f>
        <v>14.807328831637312</v>
      </c>
      <c r="F269" s="33">
        <v>528.91735734999997</v>
      </c>
      <c r="G269" s="23">
        <f t="shared" si="225"/>
        <v>-15.731892397817171</v>
      </c>
      <c r="H269" s="24">
        <f t="shared" si="226"/>
        <v>0.59414692829762306</v>
      </c>
      <c r="I269" s="50">
        <f t="shared" si="186"/>
        <v>186.44958976999999</v>
      </c>
      <c r="J269" s="23">
        <f t="shared" si="227"/>
        <v>9.6125396775787344</v>
      </c>
      <c r="K269" s="23">
        <f t="shared" si="228"/>
        <v>91.606114642245885</v>
      </c>
      <c r="L269" s="28"/>
    </row>
    <row r="270" spans="1:12" s="14" customFormat="1" ht="12" customHeight="1" x14ac:dyDescent="0.2">
      <c r="A270" s="88"/>
      <c r="B270" s="31" t="s">
        <v>8</v>
      </c>
      <c r="C270" s="34">
        <v>772.70408281000005</v>
      </c>
      <c r="D270" s="12">
        <f t="shared" si="224"/>
        <v>8.0150663824815958</v>
      </c>
      <c r="E270" s="13">
        <f t="shared" si="229"/>
        <v>10.453639698824402</v>
      </c>
      <c r="F270" s="34">
        <v>559.49816642999997</v>
      </c>
      <c r="G270" s="12">
        <f t="shared" si="225"/>
        <v>5.7817745352916727</v>
      </c>
      <c r="H270" s="13">
        <f t="shared" si="226"/>
        <v>-3.9980749144964522</v>
      </c>
      <c r="I270" s="49">
        <f t="shared" si="186"/>
        <v>213.20591638000008</v>
      </c>
      <c r="J270" s="12">
        <f t="shared" si="227"/>
        <v>14.350434690151959</v>
      </c>
      <c r="K270" s="12">
        <f t="shared" si="228"/>
        <v>82.579460879989568</v>
      </c>
      <c r="L270" s="28"/>
    </row>
    <row r="271" spans="1:12" s="14" customFormat="1" ht="12" customHeight="1" x14ac:dyDescent="0.2">
      <c r="A271" s="88"/>
      <c r="B271" s="32" t="s">
        <v>9</v>
      </c>
      <c r="C271" s="35">
        <v>873.91594229999998</v>
      </c>
      <c r="D271" s="18">
        <f t="shared" ref="D271:D277" si="230">((C271/C270)-1)*100</f>
        <v>13.098398435004377</v>
      </c>
      <c r="E271" s="19">
        <f t="shared" si="229"/>
        <v>39.41820258198252</v>
      </c>
      <c r="F271" s="35">
        <v>710.32758884999998</v>
      </c>
      <c r="G271" s="18">
        <f t="shared" ref="G271:G277" si="231">((F271/F270)-1)*100</f>
        <v>26.957983326808744</v>
      </c>
      <c r="H271" s="19">
        <f t="shared" ref="H271:H276" si="232">((F271/F259)-1)*100</f>
        <v>43.387414951684477</v>
      </c>
      <c r="I271" s="35">
        <f t="shared" si="186"/>
        <v>163.58835345</v>
      </c>
      <c r="J271" s="18">
        <f t="shared" ref="J271:J277" si="233">((I271/I270)-1)*100</f>
        <v>-23.272132299352311</v>
      </c>
      <c r="K271" s="18">
        <f t="shared" ref="K271:K276" si="234">((I271/I259)-1)*100</f>
        <v>24.4584629216676</v>
      </c>
      <c r="L271" s="28"/>
    </row>
    <row r="272" spans="1:12" s="14" customFormat="1" ht="12" customHeight="1" x14ac:dyDescent="0.2">
      <c r="A272" s="88"/>
      <c r="B272" s="30" t="s">
        <v>10</v>
      </c>
      <c r="C272" s="33">
        <v>609.75601329999995</v>
      </c>
      <c r="D272" s="23">
        <f t="shared" si="230"/>
        <v>-30.227155291935226</v>
      </c>
      <c r="E272" s="24">
        <f t="shared" si="229"/>
        <v>12.134656830460644</v>
      </c>
      <c r="F272" s="33">
        <v>483.72702382</v>
      </c>
      <c r="G272" s="23">
        <f t="shared" si="231"/>
        <v>-31.900853716925148</v>
      </c>
      <c r="H272" s="24">
        <f t="shared" si="232"/>
        <v>15.839984049499733</v>
      </c>
      <c r="I272" s="50">
        <f t="shared" si="186"/>
        <v>126.02898947999995</v>
      </c>
      <c r="J272" s="23">
        <f t="shared" si="233"/>
        <v>-22.959680917309242</v>
      </c>
      <c r="K272" s="23">
        <f t="shared" si="234"/>
        <v>-0.12692235252953488</v>
      </c>
      <c r="L272" s="28"/>
    </row>
    <row r="273" spans="1:12" s="14" customFormat="1" ht="12" customHeight="1" x14ac:dyDescent="0.2">
      <c r="A273" s="88"/>
      <c r="B273" s="31" t="s">
        <v>11</v>
      </c>
      <c r="C273" s="34">
        <v>580.21916725999995</v>
      </c>
      <c r="D273" s="12">
        <f t="shared" si="230"/>
        <v>-4.8440434199486742</v>
      </c>
      <c r="E273" s="13">
        <f t="shared" si="229"/>
        <v>-7.8724910388542906</v>
      </c>
      <c r="F273" s="34">
        <v>462.67981550000002</v>
      </c>
      <c r="G273" s="12">
        <f t="shared" si="231"/>
        <v>-4.3510507545743149</v>
      </c>
      <c r="H273" s="13">
        <f t="shared" si="232"/>
        <v>-6.168806177267216</v>
      </c>
      <c r="I273" s="49">
        <f t="shared" si="186"/>
        <v>117.53935175999993</v>
      </c>
      <c r="J273" s="12">
        <f t="shared" si="233"/>
        <v>-6.7362578681528511</v>
      </c>
      <c r="K273" s="12">
        <f t="shared" si="234"/>
        <v>-14.01785435377516</v>
      </c>
      <c r="L273" s="28"/>
    </row>
    <row r="274" spans="1:12" s="14" customFormat="1" ht="12" customHeight="1" x14ac:dyDescent="0.2">
      <c r="A274" s="88"/>
      <c r="B274" s="32" t="s">
        <v>12</v>
      </c>
      <c r="C274" s="35">
        <v>828.05125504</v>
      </c>
      <c r="D274" s="18">
        <f t="shared" si="230"/>
        <v>42.713529949441487</v>
      </c>
      <c r="E274" s="19">
        <f t="shared" si="229"/>
        <v>10.231602821121877</v>
      </c>
      <c r="F274" s="35">
        <v>683.46545743000001</v>
      </c>
      <c r="G274" s="18">
        <f t="shared" si="231"/>
        <v>47.718883455377359</v>
      </c>
      <c r="H274" s="19">
        <f t="shared" si="232"/>
        <v>15.058874624642083</v>
      </c>
      <c r="I274" s="35">
        <f t="shared" si="186"/>
        <v>144.58579760999999</v>
      </c>
      <c r="J274" s="18">
        <f t="shared" si="233"/>
        <v>23.010545357801004</v>
      </c>
      <c r="K274" s="18">
        <f t="shared" si="234"/>
        <v>-8.0117593010749495</v>
      </c>
      <c r="L274" s="28"/>
    </row>
    <row r="275" spans="1:12" s="14" customFormat="1" ht="12" customHeight="1" x14ac:dyDescent="0.2">
      <c r="A275" s="88"/>
      <c r="B275" s="30" t="s">
        <v>13</v>
      </c>
      <c r="C275" s="33">
        <v>706.70741863000001</v>
      </c>
      <c r="D275" s="23">
        <f t="shared" si="230"/>
        <v>-14.654145582345423</v>
      </c>
      <c r="E275" s="24">
        <f t="shared" ref="E275:E280" si="235">((C275/C263)-1)*100</f>
        <v>-5.1621929370823434</v>
      </c>
      <c r="F275" s="33">
        <v>548.76644859999999</v>
      </c>
      <c r="G275" s="23">
        <f t="shared" si="231"/>
        <v>-19.7082394385375</v>
      </c>
      <c r="H275" s="24">
        <f t="shared" si="232"/>
        <v>-7.2517789379415003</v>
      </c>
      <c r="I275" s="50">
        <f t="shared" si="186"/>
        <v>157.94097003000002</v>
      </c>
      <c r="J275" s="23">
        <f t="shared" si="233"/>
        <v>9.2368494283399336</v>
      </c>
      <c r="K275" s="23">
        <f t="shared" si="234"/>
        <v>2.8921406769055968</v>
      </c>
      <c r="L275" s="28"/>
    </row>
    <row r="276" spans="1:12" s="14" customFormat="1" ht="12" customHeight="1" x14ac:dyDescent="0.2">
      <c r="A276" s="88"/>
      <c r="B276" s="31" t="s">
        <v>14</v>
      </c>
      <c r="C276" s="34">
        <v>698.49609110999995</v>
      </c>
      <c r="D276" s="12">
        <f t="shared" si="230"/>
        <v>-1.1619133043655139</v>
      </c>
      <c r="E276" s="13">
        <f t="shared" si="235"/>
        <v>2.3596215500962581</v>
      </c>
      <c r="F276" s="34">
        <v>567.98460046000002</v>
      </c>
      <c r="G276" s="12">
        <f t="shared" si="231"/>
        <v>3.5020639306628354</v>
      </c>
      <c r="H276" s="13">
        <f t="shared" si="232"/>
        <v>5.9635024732377806</v>
      </c>
      <c r="I276" s="49">
        <f t="shared" si="186"/>
        <v>130.51149064999993</v>
      </c>
      <c r="J276" s="12">
        <f t="shared" si="233"/>
        <v>-17.366918396657947</v>
      </c>
      <c r="K276" s="12">
        <f t="shared" si="234"/>
        <v>-10.837631272560666</v>
      </c>
      <c r="L276" s="28"/>
    </row>
    <row r="277" spans="1:12" s="14" customFormat="1" ht="12" customHeight="1" x14ac:dyDescent="0.2">
      <c r="A277" s="89"/>
      <c r="B277" s="32" t="s">
        <v>15</v>
      </c>
      <c r="C277" s="35">
        <v>500.65405251999999</v>
      </c>
      <c r="D277" s="18">
        <f t="shared" si="230"/>
        <v>-28.324000822338689</v>
      </c>
      <c r="E277" s="19">
        <f t="shared" si="235"/>
        <v>-3.7236447306411291</v>
      </c>
      <c r="F277" s="35">
        <v>366.17363763999998</v>
      </c>
      <c r="G277" s="18">
        <f t="shared" si="231"/>
        <v>-35.53106240143785</v>
      </c>
      <c r="H277" s="19">
        <f t="shared" ref="H277:H282" si="236">((F277/F265)-1)*100</f>
        <v>-10.424704601497526</v>
      </c>
      <c r="I277" s="35">
        <f t="shared" si="186"/>
        <v>134.48041488000001</v>
      </c>
      <c r="J277" s="18">
        <f t="shared" si="233"/>
        <v>3.0410534813702927</v>
      </c>
      <c r="K277" s="18">
        <f t="shared" ref="K277:K282" si="237">((I277/I265)-1)*100</f>
        <v>20.904076386800096</v>
      </c>
      <c r="L277" s="28"/>
    </row>
    <row r="278" spans="1:12" s="14" customFormat="1" ht="12" customHeight="1" x14ac:dyDescent="0.2">
      <c r="A278" s="87">
        <v>2012</v>
      </c>
      <c r="B278" s="30" t="s">
        <v>4</v>
      </c>
      <c r="C278" s="33">
        <v>567.95235328000001</v>
      </c>
      <c r="D278" s="23">
        <f t="shared" ref="D278:D283" si="238">((C278/C277)-1)*100</f>
        <v>13.442076503977084</v>
      </c>
      <c r="E278" s="24">
        <f t="shared" si="235"/>
        <v>-1.3844417229782024</v>
      </c>
      <c r="F278" s="33">
        <v>434.57434303999997</v>
      </c>
      <c r="G278" s="23">
        <f t="shared" ref="G278:G283" si="239">((F278/F277)-1)*100</f>
        <v>18.679855229569387</v>
      </c>
      <c r="H278" s="24">
        <f t="shared" si="236"/>
        <v>-9.8401286715695697</v>
      </c>
      <c r="I278" s="50">
        <f t="shared" si="186"/>
        <v>133.37801024000004</v>
      </c>
      <c r="J278" s="23">
        <f t="shared" ref="J278:J283" si="240">((I278/I277)-1)*100</f>
        <v>-0.81975107006003745</v>
      </c>
      <c r="K278" s="23">
        <f t="shared" si="237"/>
        <v>42.010040674257418</v>
      </c>
      <c r="L278" s="28"/>
    </row>
    <row r="279" spans="1:12" s="14" customFormat="1" ht="12" customHeight="1" x14ac:dyDescent="0.2">
      <c r="A279" s="88"/>
      <c r="B279" s="31" t="s">
        <v>5</v>
      </c>
      <c r="C279" s="34">
        <v>653.35554354999999</v>
      </c>
      <c r="D279" s="12">
        <f t="shared" si="238"/>
        <v>15.037034317541821</v>
      </c>
      <c r="E279" s="13">
        <f t="shared" si="235"/>
        <v>1.6420062965520232</v>
      </c>
      <c r="F279" s="34">
        <v>492.37333007000001</v>
      </c>
      <c r="G279" s="12">
        <f t="shared" si="239"/>
        <v>13.300137929376099</v>
      </c>
      <c r="H279" s="13">
        <f t="shared" si="236"/>
        <v>-1.3425913671959444</v>
      </c>
      <c r="I279" s="49">
        <f t="shared" si="186"/>
        <v>160.98221347999998</v>
      </c>
      <c r="J279" s="12">
        <f t="shared" si="240"/>
        <v>20.696217607631894</v>
      </c>
      <c r="K279" s="12">
        <f t="shared" si="237"/>
        <v>12.005654575520296</v>
      </c>
      <c r="L279" s="28"/>
    </row>
    <row r="280" spans="1:12" s="14" customFormat="1" ht="12" customHeight="1" x14ac:dyDescent="0.2">
      <c r="A280" s="88"/>
      <c r="B280" s="32" t="s">
        <v>6</v>
      </c>
      <c r="C280" s="35">
        <v>630.58583367000006</v>
      </c>
      <c r="D280" s="18">
        <f t="shared" si="238"/>
        <v>-3.48504120073444</v>
      </c>
      <c r="E280" s="19">
        <f t="shared" si="235"/>
        <v>-20.955342902421179</v>
      </c>
      <c r="F280" s="35">
        <v>469.76761882</v>
      </c>
      <c r="G280" s="18">
        <f t="shared" si="239"/>
        <v>-4.5911729716932914</v>
      </c>
      <c r="H280" s="19">
        <f t="shared" si="236"/>
        <v>-25.155739926777485</v>
      </c>
      <c r="I280" s="35">
        <f t="shared" si="186"/>
        <v>160.81821485000006</v>
      </c>
      <c r="J280" s="18">
        <f t="shared" si="240"/>
        <v>-0.10187375763739404</v>
      </c>
      <c r="K280" s="18">
        <f t="shared" si="237"/>
        <v>-5.4559842267921432</v>
      </c>
      <c r="L280" s="28"/>
    </row>
    <row r="281" spans="1:12" s="14" customFormat="1" ht="12" customHeight="1" x14ac:dyDescent="0.2">
      <c r="A281" s="88"/>
      <c r="B281" s="30" t="s">
        <v>7</v>
      </c>
      <c r="C281" s="33">
        <v>545.79402168000001</v>
      </c>
      <c r="D281" s="23">
        <f t="shared" si="238"/>
        <v>-13.446513933957727</v>
      </c>
      <c r="E281" s="24">
        <f t="shared" ref="E281:E286" si="241">((C281/C269)-1)*100</f>
        <v>-23.704327705198658</v>
      </c>
      <c r="F281" s="33">
        <v>379.90295133000001</v>
      </c>
      <c r="G281" s="23">
        <f t="shared" si="239"/>
        <v>-19.129600229945453</v>
      </c>
      <c r="H281" s="24">
        <f t="shared" si="236"/>
        <v>-28.173476243358152</v>
      </c>
      <c r="I281" s="50">
        <f t="shared" si="186"/>
        <v>165.89107035000001</v>
      </c>
      <c r="J281" s="23">
        <f t="shared" si="240"/>
        <v>3.1544035635090006</v>
      </c>
      <c r="K281" s="23">
        <f t="shared" si="237"/>
        <v>-11.026315180076562</v>
      </c>
      <c r="L281" s="28"/>
    </row>
    <row r="282" spans="1:12" s="14" customFormat="1" ht="12" customHeight="1" x14ac:dyDescent="0.2">
      <c r="A282" s="88"/>
      <c r="B282" s="31" t="s">
        <v>8</v>
      </c>
      <c r="C282" s="34">
        <v>667.24586936000003</v>
      </c>
      <c r="D282" s="12">
        <f t="shared" si="238"/>
        <v>22.252322827971071</v>
      </c>
      <c r="E282" s="13">
        <f t="shared" si="241"/>
        <v>-13.647943086633219</v>
      </c>
      <c r="F282" s="34">
        <v>503.25484086</v>
      </c>
      <c r="G282" s="12">
        <f t="shared" si="239"/>
        <v>32.469315939283462</v>
      </c>
      <c r="H282" s="13">
        <f t="shared" si="236"/>
        <v>-10.052459318834373</v>
      </c>
      <c r="I282" s="49">
        <f t="shared" si="186"/>
        <v>163.99102850000003</v>
      </c>
      <c r="J282" s="12">
        <f t="shared" si="240"/>
        <v>-1.1453551092239223</v>
      </c>
      <c r="K282" s="12">
        <f t="shared" si="237"/>
        <v>-23.083265565803359</v>
      </c>
      <c r="L282" s="28"/>
    </row>
    <row r="283" spans="1:12" s="14" customFormat="1" ht="12" customHeight="1" x14ac:dyDescent="0.2">
      <c r="A283" s="88"/>
      <c r="B283" s="32" t="s">
        <v>9</v>
      </c>
      <c r="C283" s="35">
        <v>688.98954067</v>
      </c>
      <c r="D283" s="18">
        <f t="shared" si="238"/>
        <v>3.2587195078263687</v>
      </c>
      <c r="E283" s="19">
        <f t="shared" si="241"/>
        <v>-21.160662333645586</v>
      </c>
      <c r="F283" s="35">
        <v>484.12932101000001</v>
      </c>
      <c r="G283" s="18">
        <f t="shared" si="239"/>
        <v>-3.8003648047015059</v>
      </c>
      <c r="H283" s="19">
        <f t="shared" ref="H283:H288" si="242">((F283/F271)-1)*100</f>
        <v>-31.84421827205226</v>
      </c>
      <c r="I283" s="35">
        <f t="shared" si="186"/>
        <v>204.86021965999998</v>
      </c>
      <c r="J283" s="18">
        <f t="shared" si="240"/>
        <v>24.9216018301879</v>
      </c>
      <c r="K283" s="18">
        <f t="shared" ref="K283:K288" si="243">((I283/I271)-1)*100</f>
        <v>25.229098123183036</v>
      </c>
      <c r="L283" s="28"/>
    </row>
    <row r="284" spans="1:12" s="14" customFormat="1" ht="12" customHeight="1" x14ac:dyDescent="0.2">
      <c r="A284" s="88"/>
      <c r="B284" s="30" t="s">
        <v>10</v>
      </c>
      <c r="C284" s="33">
        <v>572.53565782999999</v>
      </c>
      <c r="D284" s="23">
        <f t="shared" ref="D284:D289" si="244">((C284/C283)-1)*100</f>
        <v>-16.902126369981719</v>
      </c>
      <c r="E284" s="24">
        <f t="shared" si="241"/>
        <v>-6.1041391405987744</v>
      </c>
      <c r="F284" s="33">
        <v>410.26381269000001</v>
      </c>
      <c r="G284" s="23">
        <f t="shared" ref="G284:G289" si="245">((F284/F283)-1)*100</f>
        <v>-15.257392005487368</v>
      </c>
      <c r="H284" s="24">
        <f t="shared" si="242"/>
        <v>-15.18691483263842</v>
      </c>
      <c r="I284" s="50">
        <f t="shared" si="186"/>
        <v>162.27184513999998</v>
      </c>
      <c r="J284" s="23">
        <f t="shared" ref="J284:J289" si="246">((I284/I283)-1)*100</f>
        <v>-20.78899192370416</v>
      </c>
      <c r="K284" s="23">
        <f t="shared" si="243"/>
        <v>28.757554757472327</v>
      </c>
      <c r="L284" s="28"/>
    </row>
    <row r="285" spans="1:12" s="14" customFormat="1" ht="12" customHeight="1" x14ac:dyDescent="0.2">
      <c r="A285" s="88"/>
      <c r="B285" s="31" t="s">
        <v>11</v>
      </c>
      <c r="C285" s="34">
        <v>471.17192662000002</v>
      </c>
      <c r="D285" s="12">
        <f t="shared" si="244"/>
        <v>-17.704352527873013</v>
      </c>
      <c r="E285" s="13">
        <f t="shared" si="241"/>
        <v>-18.794146555853985</v>
      </c>
      <c r="F285" s="34">
        <v>325.05790354999999</v>
      </c>
      <c r="G285" s="12">
        <f t="shared" si="245"/>
        <v>-20.76856561667616</v>
      </c>
      <c r="H285" s="13">
        <f t="shared" si="242"/>
        <v>-29.744524688477579</v>
      </c>
      <c r="I285" s="49">
        <f t="shared" si="186"/>
        <v>146.11402307000003</v>
      </c>
      <c r="J285" s="12">
        <f t="shared" si="246"/>
        <v>-9.957255404386256</v>
      </c>
      <c r="K285" s="12">
        <f t="shared" si="243"/>
        <v>24.310727328448991</v>
      </c>
      <c r="L285" s="28"/>
    </row>
    <row r="286" spans="1:12" s="14" customFormat="1" ht="12" customHeight="1" x14ac:dyDescent="0.2">
      <c r="A286" s="88"/>
      <c r="B286" s="32" t="s">
        <v>12</v>
      </c>
      <c r="C286" s="35">
        <v>606.85825407000004</v>
      </c>
      <c r="D286" s="18">
        <f t="shared" si="244"/>
        <v>28.797625619030342</v>
      </c>
      <c r="E286" s="19">
        <f t="shared" si="241"/>
        <v>-26.712476990245605</v>
      </c>
      <c r="F286" s="35">
        <v>459.99695286999997</v>
      </c>
      <c r="G286" s="18">
        <f t="shared" si="245"/>
        <v>41.512311451686898</v>
      </c>
      <c r="H286" s="19">
        <f t="shared" si="242"/>
        <v>-32.696386061747319</v>
      </c>
      <c r="I286" s="35">
        <f t="shared" si="186"/>
        <v>146.86130120000007</v>
      </c>
      <c r="J286" s="18">
        <f t="shared" si="246"/>
        <v>0.51143491521141726</v>
      </c>
      <c r="K286" s="18">
        <f t="shared" si="243"/>
        <v>1.5738085120489798</v>
      </c>
      <c r="L286" s="28"/>
    </row>
    <row r="287" spans="1:12" s="14" customFormat="1" ht="12" customHeight="1" x14ac:dyDescent="0.2">
      <c r="A287" s="88"/>
      <c r="B287" s="30" t="s">
        <v>13</v>
      </c>
      <c r="C287" s="33">
        <v>688.14627881000001</v>
      </c>
      <c r="D287" s="23">
        <f t="shared" si="244"/>
        <v>13.394894803659296</v>
      </c>
      <c r="E287" s="24">
        <f t="shared" ref="E287:E292" si="247">((C287/C275)-1)*100</f>
        <v>-2.6264249292843211</v>
      </c>
      <c r="F287" s="33">
        <v>496.81487500999998</v>
      </c>
      <c r="G287" s="23">
        <f t="shared" si="245"/>
        <v>8.003949137116372</v>
      </c>
      <c r="H287" s="24">
        <f t="shared" si="242"/>
        <v>-9.4669733768413913</v>
      </c>
      <c r="I287" s="50">
        <f t="shared" ref="I287:I350" si="248">C287-F287</f>
        <v>191.33140380000003</v>
      </c>
      <c r="J287" s="23">
        <f t="shared" si="246"/>
        <v>30.280340863546652</v>
      </c>
      <c r="K287" s="23">
        <f t="shared" si="243"/>
        <v>21.141084396061196</v>
      </c>
      <c r="L287" s="28"/>
    </row>
    <row r="288" spans="1:12" s="14" customFormat="1" ht="12" customHeight="1" x14ac:dyDescent="0.2">
      <c r="A288" s="88"/>
      <c r="B288" s="31" t="s">
        <v>14</v>
      </c>
      <c r="C288" s="34">
        <v>676.77759177999997</v>
      </c>
      <c r="D288" s="12">
        <f t="shared" si="244"/>
        <v>-1.6520741853984444</v>
      </c>
      <c r="E288" s="13">
        <f t="shared" si="247"/>
        <v>-3.1093229592003113</v>
      </c>
      <c r="F288" s="34">
        <v>545.97777888999997</v>
      </c>
      <c r="G288" s="12">
        <f t="shared" si="245"/>
        <v>9.8956183385230609</v>
      </c>
      <c r="H288" s="13">
        <f t="shared" si="242"/>
        <v>-3.8745454634117049</v>
      </c>
      <c r="I288" s="49">
        <f t="shared" si="248"/>
        <v>130.79981289</v>
      </c>
      <c r="J288" s="12">
        <f t="shared" si="246"/>
        <v>-31.637039036871386</v>
      </c>
      <c r="K288" s="12">
        <f t="shared" si="243"/>
        <v>0.22091713041059169</v>
      </c>
      <c r="L288" s="28"/>
    </row>
    <row r="289" spans="1:12" s="14" customFormat="1" ht="12" customHeight="1" x14ac:dyDescent="0.2">
      <c r="A289" s="89"/>
      <c r="B289" s="32" t="s">
        <v>15</v>
      </c>
      <c r="C289" s="35">
        <v>467.60962017999998</v>
      </c>
      <c r="D289" s="18">
        <f t="shared" si="244"/>
        <v>-30.906456440123119</v>
      </c>
      <c r="E289" s="19">
        <f t="shared" si="247"/>
        <v>-6.6002526442507818</v>
      </c>
      <c r="F289" s="35">
        <v>353.97887864</v>
      </c>
      <c r="G289" s="18">
        <f t="shared" si="245"/>
        <v>-35.166064934060735</v>
      </c>
      <c r="H289" s="19">
        <f t="shared" ref="H289:H294" si="249">((F289/F277)-1)*100</f>
        <v>-3.3303213957715738</v>
      </c>
      <c r="I289" s="35">
        <f t="shared" si="248"/>
        <v>113.63074153999997</v>
      </c>
      <c r="J289" s="18">
        <f t="shared" si="246"/>
        <v>-13.126220115038588</v>
      </c>
      <c r="K289" s="18">
        <f t="shared" ref="K289:K294" si="250">((I289/I277)-1)*100</f>
        <v>-15.5038734514648</v>
      </c>
      <c r="L289" s="28"/>
    </row>
    <row r="290" spans="1:12" s="14" customFormat="1" ht="12" customHeight="1" x14ac:dyDescent="0.2">
      <c r="A290" s="87">
        <v>2013</v>
      </c>
      <c r="B290" s="30" t="s">
        <v>4</v>
      </c>
      <c r="C290" s="33">
        <v>561.90971229000002</v>
      </c>
      <c r="D290" s="23">
        <f t="shared" ref="D290:D295" si="251">((C290/C289)-1)*100</f>
        <v>20.166414042914795</v>
      </c>
      <c r="E290" s="24">
        <f t="shared" si="247"/>
        <v>-1.0639344929381789</v>
      </c>
      <c r="F290" s="33">
        <v>436.83628698000001</v>
      </c>
      <c r="G290" s="23">
        <f t="shared" ref="G290:G295" si="252">((F290/F289)-1)*100</f>
        <v>23.407444155521716</v>
      </c>
      <c r="H290" s="24">
        <f t="shared" si="249"/>
        <v>0.52049642971947474</v>
      </c>
      <c r="I290" s="50">
        <f t="shared" si="248"/>
        <v>125.07342531</v>
      </c>
      <c r="J290" s="23">
        <f t="shared" ref="J290:J295" si="253">((I290/I289)-1)*100</f>
        <v>10.070059928256313</v>
      </c>
      <c r="K290" s="23">
        <f t="shared" si="250"/>
        <v>-6.2263523912650882</v>
      </c>
      <c r="L290" s="28"/>
    </row>
    <row r="291" spans="1:12" s="14" customFormat="1" ht="12" customHeight="1" x14ac:dyDescent="0.2">
      <c r="A291" s="88"/>
      <c r="B291" s="31" t="s">
        <v>5</v>
      </c>
      <c r="C291" s="34">
        <v>645.97362955000006</v>
      </c>
      <c r="D291" s="12">
        <f t="shared" si="251"/>
        <v>14.960395846764584</v>
      </c>
      <c r="E291" s="13">
        <f t="shared" si="247"/>
        <v>-1.1298463865310415</v>
      </c>
      <c r="F291" s="34">
        <v>462.92033867999999</v>
      </c>
      <c r="G291" s="12">
        <f t="shared" si="252"/>
        <v>5.9711275087351412</v>
      </c>
      <c r="H291" s="13">
        <f t="shared" si="249"/>
        <v>-5.9818413369003398</v>
      </c>
      <c r="I291" s="49">
        <f t="shared" si="248"/>
        <v>183.05329087000007</v>
      </c>
      <c r="J291" s="12">
        <f t="shared" si="253"/>
        <v>46.356662429524434</v>
      </c>
      <c r="K291" s="12">
        <f t="shared" si="250"/>
        <v>13.710258365121897</v>
      </c>
      <c r="L291" s="28"/>
    </row>
    <row r="292" spans="1:12" s="14" customFormat="1" ht="12" customHeight="1" x14ac:dyDescent="0.2">
      <c r="A292" s="88"/>
      <c r="B292" s="32" t="s">
        <v>6</v>
      </c>
      <c r="C292" s="35">
        <v>617.14841650999995</v>
      </c>
      <c r="D292" s="18">
        <f t="shared" si="251"/>
        <v>-4.4622894374311217</v>
      </c>
      <c r="E292" s="19">
        <f t="shared" si="247"/>
        <v>-2.1309418072071984</v>
      </c>
      <c r="F292" s="35">
        <v>419.79551075000001</v>
      </c>
      <c r="G292" s="18">
        <f t="shared" si="252"/>
        <v>-9.3158205260474922</v>
      </c>
      <c r="H292" s="19">
        <f t="shared" si="249"/>
        <v>-10.637622958245597</v>
      </c>
      <c r="I292" s="35">
        <f t="shared" si="248"/>
        <v>197.35290575999994</v>
      </c>
      <c r="J292" s="18">
        <f t="shared" si="253"/>
        <v>7.8117223798806812</v>
      </c>
      <c r="K292" s="18">
        <f t="shared" si="250"/>
        <v>22.718005509560513</v>
      </c>
      <c r="L292" s="28"/>
    </row>
    <row r="293" spans="1:12" s="14" customFormat="1" ht="12" customHeight="1" x14ac:dyDescent="0.2">
      <c r="A293" s="88"/>
      <c r="B293" s="30" t="s">
        <v>7</v>
      </c>
      <c r="C293" s="33">
        <v>592.06833208</v>
      </c>
      <c r="D293" s="23">
        <f t="shared" si="251"/>
        <v>-4.0638659614212198</v>
      </c>
      <c r="E293" s="24">
        <f t="shared" ref="E293:E298" si="254">((C293/C281)-1)*100</f>
        <v>8.4783468784732641</v>
      </c>
      <c r="F293" s="33">
        <v>415.27194851000002</v>
      </c>
      <c r="G293" s="23">
        <f t="shared" si="252"/>
        <v>-1.0775632716791717</v>
      </c>
      <c r="H293" s="24">
        <f t="shared" si="249"/>
        <v>9.3100085314359546</v>
      </c>
      <c r="I293" s="50">
        <f t="shared" si="248"/>
        <v>176.79638356999999</v>
      </c>
      <c r="J293" s="23">
        <f t="shared" si="253"/>
        <v>-10.416123396226384</v>
      </c>
      <c r="K293" s="23">
        <f t="shared" si="250"/>
        <v>6.5737795271268995</v>
      </c>
      <c r="L293" s="28"/>
    </row>
    <row r="294" spans="1:12" s="14" customFormat="1" ht="12" customHeight="1" x14ac:dyDescent="0.2">
      <c r="A294" s="88"/>
      <c r="B294" s="31" t="s">
        <v>8</v>
      </c>
      <c r="C294" s="34">
        <v>665.17948019000005</v>
      </c>
      <c r="D294" s="12">
        <f t="shared" si="251"/>
        <v>12.348430772028074</v>
      </c>
      <c r="E294" s="13">
        <f t="shared" si="254"/>
        <v>-0.30968931617095796</v>
      </c>
      <c r="F294" s="34">
        <v>485.80187042</v>
      </c>
      <c r="G294" s="12">
        <f t="shared" si="252"/>
        <v>16.984032310167365</v>
      </c>
      <c r="H294" s="13">
        <f t="shared" si="249"/>
        <v>-3.4680183920685281</v>
      </c>
      <c r="I294" s="49">
        <f t="shared" si="248"/>
        <v>179.37760977000005</v>
      </c>
      <c r="J294" s="12">
        <f t="shared" si="253"/>
        <v>1.4599994343085898</v>
      </c>
      <c r="K294" s="12">
        <f t="shared" si="250"/>
        <v>9.3825750169010078</v>
      </c>
      <c r="L294" s="28"/>
    </row>
    <row r="295" spans="1:12" s="14" customFormat="1" ht="12" customHeight="1" x14ac:dyDescent="0.2">
      <c r="A295" s="88"/>
      <c r="B295" s="32" t="s">
        <v>9</v>
      </c>
      <c r="C295" s="35">
        <v>719.05316381</v>
      </c>
      <c r="D295" s="18">
        <f t="shared" si="251"/>
        <v>8.0991198953719312</v>
      </c>
      <c r="E295" s="19">
        <f t="shared" si="254"/>
        <v>4.3634367962632536</v>
      </c>
      <c r="F295" s="35">
        <v>475.29955790999998</v>
      </c>
      <c r="G295" s="18">
        <f t="shared" si="252"/>
        <v>-2.1618509827721066</v>
      </c>
      <c r="H295" s="19">
        <f t="shared" ref="H295:H300" si="255">((F295/F283)-1)*100</f>
        <v>-1.8238439021993624</v>
      </c>
      <c r="I295" s="35">
        <f t="shared" si="248"/>
        <v>243.75360590000003</v>
      </c>
      <c r="J295" s="18">
        <f t="shared" si="253"/>
        <v>35.888534925035273</v>
      </c>
      <c r="K295" s="18">
        <f t="shared" ref="K295:K300" si="256">((I295/I283)-1)*100</f>
        <v>18.985328779081744</v>
      </c>
      <c r="L295" s="28"/>
    </row>
    <row r="296" spans="1:12" s="14" customFormat="1" ht="12" customHeight="1" x14ac:dyDescent="0.2">
      <c r="A296" s="88"/>
      <c r="B296" s="31" t="s">
        <v>10</v>
      </c>
      <c r="C296" s="34">
        <v>588.73304203999999</v>
      </c>
      <c r="D296" s="12">
        <f t="shared" ref="D296:D301" si="257">((C296/C295)-1)*100</f>
        <v>-18.123850687128794</v>
      </c>
      <c r="E296" s="13">
        <f t="shared" si="254"/>
        <v>2.8290612101594892</v>
      </c>
      <c r="F296" s="34">
        <v>390.43777397000002</v>
      </c>
      <c r="G296" s="12">
        <f t="shared" ref="G296:G301" si="258">((F296/F295)-1)*100</f>
        <v>-17.854378891736499</v>
      </c>
      <c r="H296" s="13">
        <f t="shared" si="255"/>
        <v>-4.8325097429396617</v>
      </c>
      <c r="I296" s="49">
        <f t="shared" si="248"/>
        <v>198.29526806999996</v>
      </c>
      <c r="J296" s="12">
        <f t="shared" ref="J296:J301" si="259">((I296/I295)-1)*100</f>
        <v>-18.649298607155519</v>
      </c>
      <c r="K296" s="12">
        <f t="shared" si="256"/>
        <v>22.199428926762231</v>
      </c>
      <c r="L296" s="28"/>
    </row>
    <row r="297" spans="1:12" s="14" customFormat="1" ht="12" customHeight="1" x14ac:dyDescent="0.2">
      <c r="A297" s="88"/>
      <c r="B297" s="31" t="s">
        <v>11</v>
      </c>
      <c r="C297" s="34">
        <v>570.23023201000001</v>
      </c>
      <c r="D297" s="12">
        <f t="shared" si="257"/>
        <v>-3.1428183418899858</v>
      </c>
      <c r="E297" s="13">
        <f t="shared" si="254"/>
        <v>21.023813133478654</v>
      </c>
      <c r="F297" s="34">
        <v>380.58377356</v>
      </c>
      <c r="G297" s="12">
        <f t="shared" si="258"/>
        <v>-2.5238337750479012</v>
      </c>
      <c r="H297" s="13">
        <f t="shared" si="255"/>
        <v>17.081839697972168</v>
      </c>
      <c r="I297" s="49">
        <f t="shared" si="248"/>
        <v>189.64645845000001</v>
      </c>
      <c r="J297" s="12">
        <f t="shared" si="259"/>
        <v>-4.361581445779561</v>
      </c>
      <c r="K297" s="12">
        <f t="shared" si="256"/>
        <v>29.793468460686046</v>
      </c>
      <c r="L297" s="28"/>
    </row>
    <row r="298" spans="1:12" s="14" customFormat="1" ht="12" customHeight="1" x14ac:dyDescent="0.2">
      <c r="A298" s="88"/>
      <c r="B298" s="32" t="s">
        <v>12</v>
      </c>
      <c r="C298" s="35">
        <v>674.06077861999995</v>
      </c>
      <c r="D298" s="18">
        <f t="shared" si="257"/>
        <v>18.208530656820578</v>
      </c>
      <c r="E298" s="19">
        <f t="shared" si="254"/>
        <v>11.073842054432737</v>
      </c>
      <c r="F298" s="35">
        <v>519.38784201999999</v>
      </c>
      <c r="G298" s="18">
        <f t="shared" si="258"/>
        <v>36.471357452163474</v>
      </c>
      <c r="H298" s="19">
        <f t="shared" si="255"/>
        <v>12.911148384668646</v>
      </c>
      <c r="I298" s="35">
        <f t="shared" si="248"/>
        <v>154.67293659999996</v>
      </c>
      <c r="J298" s="18">
        <f t="shared" si="259"/>
        <v>-18.441431564734845</v>
      </c>
      <c r="K298" s="18">
        <f t="shared" si="256"/>
        <v>5.3190563723535034</v>
      </c>
      <c r="L298" s="28"/>
    </row>
    <row r="299" spans="1:12" s="14" customFormat="1" ht="12" customHeight="1" x14ac:dyDescent="0.2">
      <c r="A299" s="88"/>
      <c r="B299" s="31" t="s">
        <v>13</v>
      </c>
      <c r="C299" s="34">
        <v>750.21869084000002</v>
      </c>
      <c r="D299" s="12">
        <f t="shared" si="257"/>
        <v>11.29837466228456</v>
      </c>
      <c r="E299" s="13">
        <f t="shared" ref="E299:E304" si="260">((C299/C287)-1)*100</f>
        <v>9.0202350781204199</v>
      </c>
      <c r="F299" s="34">
        <v>551.91426845000001</v>
      </c>
      <c r="G299" s="12">
        <f t="shared" si="258"/>
        <v>6.2624543353765105</v>
      </c>
      <c r="H299" s="13">
        <f t="shared" si="255"/>
        <v>11.090528124563704</v>
      </c>
      <c r="I299" s="49">
        <f t="shared" si="248"/>
        <v>198.30442239000001</v>
      </c>
      <c r="J299" s="12">
        <f t="shared" si="259"/>
        <v>28.208868822886291</v>
      </c>
      <c r="K299" s="12">
        <f t="shared" si="256"/>
        <v>3.6444715564251773</v>
      </c>
      <c r="L299" s="28"/>
    </row>
    <row r="300" spans="1:12" s="14" customFormat="1" ht="12" customHeight="1" x14ac:dyDescent="0.2">
      <c r="A300" s="88"/>
      <c r="B300" s="31" t="s">
        <v>14</v>
      </c>
      <c r="C300" s="34">
        <v>605.82852572000002</v>
      </c>
      <c r="D300" s="12">
        <f t="shared" si="257"/>
        <v>-19.246409997907431</v>
      </c>
      <c r="E300" s="13">
        <f t="shared" si="260"/>
        <v>-10.483365129361932</v>
      </c>
      <c r="F300" s="34">
        <v>464.92923244000002</v>
      </c>
      <c r="G300" s="12">
        <f t="shared" si="258"/>
        <v>-15.760606489534934</v>
      </c>
      <c r="H300" s="13">
        <f t="shared" si="255"/>
        <v>-14.844660274411837</v>
      </c>
      <c r="I300" s="49">
        <f t="shared" si="248"/>
        <v>140.89929327999999</v>
      </c>
      <c r="J300" s="12">
        <f t="shared" si="259"/>
        <v>-28.947982308283017</v>
      </c>
      <c r="K300" s="12">
        <f t="shared" si="256"/>
        <v>7.7213263282673417</v>
      </c>
      <c r="L300" s="28"/>
    </row>
    <row r="301" spans="1:12" s="14" customFormat="1" ht="12" customHeight="1" x14ac:dyDescent="0.2">
      <c r="A301" s="89"/>
      <c r="B301" s="32" t="s">
        <v>15</v>
      </c>
      <c r="C301" s="35">
        <v>457.75415026000002</v>
      </c>
      <c r="D301" s="18">
        <f t="shared" si="257"/>
        <v>-24.44163144744963</v>
      </c>
      <c r="E301" s="19">
        <f t="shared" si="260"/>
        <v>-2.107627707959947</v>
      </c>
      <c r="F301" s="35">
        <v>332.87185388</v>
      </c>
      <c r="G301" s="18">
        <f t="shared" si="258"/>
        <v>-28.403758969284056</v>
      </c>
      <c r="H301" s="19">
        <f t="shared" ref="H301:H306" si="261">((F301/F289)-1)*100</f>
        <v>-5.9627921420323133</v>
      </c>
      <c r="I301" s="35">
        <f t="shared" si="248"/>
        <v>124.88229638000001</v>
      </c>
      <c r="J301" s="18">
        <f t="shared" si="259"/>
        <v>-11.36769143914047</v>
      </c>
      <c r="K301" s="18">
        <f t="shared" ref="K301:K306" si="262">((I301/I289)-1)*100</f>
        <v>9.9018581481660881</v>
      </c>
      <c r="L301" s="28"/>
    </row>
    <row r="302" spans="1:12" s="14" customFormat="1" ht="12" customHeight="1" x14ac:dyDescent="0.2">
      <c r="A302" s="87">
        <v>2014</v>
      </c>
      <c r="B302" s="31" t="s">
        <v>4</v>
      </c>
      <c r="C302" s="34">
        <v>612.18867272</v>
      </c>
      <c r="D302" s="12">
        <f t="shared" ref="D302:D307" si="263">((C302/C301)-1)*100</f>
        <v>33.737437961465268</v>
      </c>
      <c r="E302" s="13">
        <f t="shared" si="260"/>
        <v>8.9478717541815911</v>
      </c>
      <c r="F302" s="34">
        <v>477.19747765</v>
      </c>
      <c r="G302" s="12">
        <f t="shared" ref="G302:G307" si="264">((F302/F301)-1)*100</f>
        <v>43.357713212373092</v>
      </c>
      <c r="H302" s="13">
        <f t="shared" si="261"/>
        <v>9.2394317672258364</v>
      </c>
      <c r="I302" s="49">
        <f t="shared" si="248"/>
        <v>134.99119507</v>
      </c>
      <c r="J302" s="12">
        <f t="shared" ref="J302:J307" si="265">((I302/I301)-1)*100</f>
        <v>8.0947411947326575</v>
      </c>
      <c r="K302" s="12">
        <f t="shared" si="262"/>
        <v>7.9295579659854676</v>
      </c>
      <c r="L302" s="28"/>
    </row>
    <row r="303" spans="1:12" s="14" customFormat="1" ht="12" customHeight="1" x14ac:dyDescent="0.2">
      <c r="A303" s="88"/>
      <c r="B303" s="31" t="s">
        <v>5</v>
      </c>
      <c r="C303" s="34">
        <v>711.90493262999996</v>
      </c>
      <c r="D303" s="12">
        <f t="shared" si="263"/>
        <v>16.288484964439665</v>
      </c>
      <c r="E303" s="13">
        <f t="shared" si="260"/>
        <v>10.20650070900404</v>
      </c>
      <c r="F303" s="34">
        <v>497.77716192000003</v>
      </c>
      <c r="G303" s="12">
        <f t="shared" si="264"/>
        <v>4.3126137990809221</v>
      </c>
      <c r="H303" s="13">
        <f t="shared" si="261"/>
        <v>7.5297670738323941</v>
      </c>
      <c r="I303" s="49">
        <f t="shared" si="248"/>
        <v>214.12777070999994</v>
      </c>
      <c r="J303" s="12">
        <f t="shared" si="265"/>
        <v>58.623509184405307</v>
      </c>
      <c r="K303" s="12">
        <f t="shared" si="262"/>
        <v>16.975646650388931</v>
      </c>
      <c r="L303" s="28"/>
    </row>
    <row r="304" spans="1:12" s="14" customFormat="1" ht="12" customHeight="1" x14ac:dyDescent="0.2">
      <c r="A304" s="88"/>
      <c r="B304" s="32" t="s">
        <v>6</v>
      </c>
      <c r="C304" s="35">
        <v>688.57558090999999</v>
      </c>
      <c r="D304" s="18">
        <f t="shared" si="263"/>
        <v>-3.2770318971964474</v>
      </c>
      <c r="E304" s="19">
        <f t="shared" si="260"/>
        <v>11.573741824361083</v>
      </c>
      <c r="F304" s="35">
        <v>483.97356858000001</v>
      </c>
      <c r="G304" s="18">
        <f t="shared" si="264"/>
        <v>-2.7730467357637512</v>
      </c>
      <c r="H304" s="19">
        <f t="shared" si="261"/>
        <v>15.28793333576639</v>
      </c>
      <c r="I304" s="35">
        <f t="shared" si="248"/>
        <v>204.60201232999998</v>
      </c>
      <c r="J304" s="18">
        <f t="shared" si="265"/>
        <v>-4.4486328645811142</v>
      </c>
      <c r="K304" s="18">
        <f t="shared" si="262"/>
        <v>3.6731694129782166</v>
      </c>
      <c r="L304" s="28"/>
    </row>
    <row r="305" spans="1:12" s="14" customFormat="1" ht="12" customHeight="1" x14ac:dyDescent="0.2">
      <c r="A305" s="88"/>
      <c r="B305" s="31" t="s">
        <v>7</v>
      </c>
      <c r="C305" s="34">
        <v>716.90182754</v>
      </c>
      <c r="D305" s="12">
        <f t="shared" si="263"/>
        <v>4.1137454500731696</v>
      </c>
      <c r="E305" s="13">
        <f t="shared" ref="E305:E310" si="266">((C305/C293)-1)*100</f>
        <v>21.084305424923922</v>
      </c>
      <c r="F305" s="34">
        <v>462.31161665000002</v>
      </c>
      <c r="G305" s="12">
        <f t="shared" si="264"/>
        <v>-4.4758543309621484</v>
      </c>
      <c r="H305" s="13">
        <f t="shared" si="261"/>
        <v>11.327436950359582</v>
      </c>
      <c r="I305" s="49">
        <f t="shared" si="248"/>
        <v>254.59021088999998</v>
      </c>
      <c r="J305" s="12">
        <f t="shared" si="265"/>
        <v>24.431919310438978</v>
      </c>
      <c r="K305" s="12">
        <f t="shared" si="262"/>
        <v>44.001933608103826</v>
      </c>
      <c r="L305" s="28"/>
    </row>
    <row r="306" spans="1:12" s="14" customFormat="1" ht="12" customHeight="1" x14ac:dyDescent="0.2">
      <c r="A306" s="88"/>
      <c r="B306" s="31" t="s">
        <v>8</v>
      </c>
      <c r="C306" s="34">
        <v>685.33015626999997</v>
      </c>
      <c r="D306" s="12">
        <f t="shared" si="263"/>
        <v>-4.4039044199867705</v>
      </c>
      <c r="E306" s="13">
        <f t="shared" si="266"/>
        <v>3.0293592451535289</v>
      </c>
      <c r="F306" s="34">
        <v>507.30645269000001</v>
      </c>
      <c r="G306" s="12">
        <f t="shared" si="264"/>
        <v>9.7325774260316855</v>
      </c>
      <c r="H306" s="13">
        <f t="shared" si="261"/>
        <v>4.4266157829751185</v>
      </c>
      <c r="I306" s="49">
        <f t="shared" si="248"/>
        <v>178.02370357999996</v>
      </c>
      <c r="J306" s="12">
        <f t="shared" si="265"/>
        <v>-30.074411361826424</v>
      </c>
      <c r="K306" s="12">
        <f t="shared" si="262"/>
        <v>-0.75477992584251918</v>
      </c>
      <c r="L306" s="28"/>
    </row>
    <row r="307" spans="1:12" s="14" customFormat="1" ht="12" customHeight="1" x14ac:dyDescent="0.2">
      <c r="A307" s="88"/>
      <c r="B307" s="32" t="s">
        <v>9</v>
      </c>
      <c r="C307" s="35">
        <v>720.17586687999994</v>
      </c>
      <c r="D307" s="18">
        <f t="shared" si="263"/>
        <v>5.0845144185179825</v>
      </c>
      <c r="E307" s="19">
        <f t="shared" si="266"/>
        <v>0.15613630903883458</v>
      </c>
      <c r="F307" s="35">
        <v>503.61016790000002</v>
      </c>
      <c r="G307" s="18">
        <f t="shared" si="264"/>
        <v>-0.72860985118569088</v>
      </c>
      <c r="H307" s="19">
        <f t="shared" ref="H307:H312" si="267">((F307/F295)-1)*100</f>
        <v>5.956372043451541</v>
      </c>
      <c r="I307" s="35">
        <f t="shared" si="248"/>
        <v>216.56569897999992</v>
      </c>
      <c r="J307" s="18">
        <f t="shared" si="265"/>
        <v>21.649923366907164</v>
      </c>
      <c r="K307" s="18">
        <f t="shared" ref="K307:K312" si="268">((I307/I295)-1)*100</f>
        <v>-11.1538480916479</v>
      </c>
      <c r="L307" s="28"/>
    </row>
    <row r="308" spans="1:12" s="14" customFormat="1" ht="12" customHeight="1" x14ac:dyDescent="0.2">
      <c r="A308" s="88"/>
      <c r="B308" s="31" t="s">
        <v>10</v>
      </c>
      <c r="C308" s="34">
        <v>735.34235049999995</v>
      </c>
      <c r="D308" s="12">
        <f t="shared" ref="D308:D313" si="269">((C308/C307)-1)*100</f>
        <v>2.1059416619589655</v>
      </c>
      <c r="E308" s="13">
        <f t="shared" si="266"/>
        <v>24.902510644211297</v>
      </c>
      <c r="F308" s="34">
        <v>518.41043488000003</v>
      </c>
      <c r="G308" s="12">
        <f t="shared" ref="G308:G313" si="270">((F308/F307)-1)*100</f>
        <v>2.9388340274612679</v>
      </c>
      <c r="H308" s="13">
        <f t="shared" si="267"/>
        <v>32.776711025873496</v>
      </c>
      <c r="I308" s="49">
        <f t="shared" si="248"/>
        <v>216.93191561999993</v>
      </c>
      <c r="J308" s="12">
        <f t="shared" ref="J308:J313" si="271">((I308/I307)-1)*100</f>
        <v>0.16910186688143813</v>
      </c>
      <c r="K308" s="12">
        <f t="shared" si="268"/>
        <v>9.3984328175804386</v>
      </c>
      <c r="L308" s="28"/>
    </row>
    <row r="309" spans="1:12" s="14" customFormat="1" ht="12" customHeight="1" x14ac:dyDescent="0.2">
      <c r="A309" s="88"/>
      <c r="B309" s="31" t="s">
        <v>11</v>
      </c>
      <c r="C309" s="34">
        <v>475.63060959000001</v>
      </c>
      <c r="D309" s="12">
        <f t="shared" si="269"/>
        <v>-35.31847998873009</v>
      </c>
      <c r="E309" s="13">
        <f t="shared" si="266"/>
        <v>-16.589724134153073</v>
      </c>
      <c r="F309" s="34">
        <v>339.00246241999997</v>
      </c>
      <c r="G309" s="12">
        <f t="shared" si="270"/>
        <v>-34.607322767630791</v>
      </c>
      <c r="H309" s="13">
        <f t="shared" si="267"/>
        <v>-10.925665787336737</v>
      </c>
      <c r="I309" s="49">
        <f t="shared" si="248"/>
        <v>136.62814717000003</v>
      </c>
      <c r="J309" s="12">
        <f t="shared" si="271"/>
        <v>-37.017959400067333</v>
      </c>
      <c r="K309" s="12">
        <f t="shared" si="268"/>
        <v>-27.956394078394119</v>
      </c>
      <c r="L309" s="28"/>
    </row>
    <row r="310" spans="1:12" s="14" customFormat="1" ht="12" customHeight="1" x14ac:dyDescent="0.2">
      <c r="A310" s="88"/>
      <c r="B310" s="32" t="s">
        <v>12</v>
      </c>
      <c r="C310" s="35">
        <v>804.87036716</v>
      </c>
      <c r="D310" s="18">
        <f t="shared" si="269"/>
        <v>69.221734457714803</v>
      </c>
      <c r="E310" s="19">
        <f t="shared" si="266"/>
        <v>19.406200848505929</v>
      </c>
      <c r="F310" s="35">
        <v>592.72710829000005</v>
      </c>
      <c r="G310" s="18">
        <f t="shared" si="270"/>
        <v>74.844484626678991</v>
      </c>
      <c r="H310" s="19">
        <f t="shared" si="267"/>
        <v>14.120327881524798</v>
      </c>
      <c r="I310" s="35">
        <f t="shared" si="248"/>
        <v>212.14325886999995</v>
      </c>
      <c r="J310" s="18">
        <f t="shared" si="271"/>
        <v>55.270537780213026</v>
      </c>
      <c r="K310" s="18">
        <f t="shared" si="268"/>
        <v>37.156029705845775</v>
      </c>
      <c r="L310" s="28"/>
    </row>
    <row r="311" spans="1:12" s="14" customFormat="1" ht="12" customHeight="1" x14ac:dyDescent="0.2">
      <c r="A311" s="88"/>
      <c r="B311" s="31" t="s">
        <v>13</v>
      </c>
      <c r="C311" s="34">
        <v>758.91819899999996</v>
      </c>
      <c r="D311" s="12">
        <f t="shared" si="269"/>
        <v>-5.7092632596405739</v>
      </c>
      <c r="E311" s="13">
        <f t="shared" ref="E311:E316" si="272">((C311/C299)-1)*100</f>
        <v>1.1595962972156038</v>
      </c>
      <c r="F311" s="34">
        <v>538.74586342999999</v>
      </c>
      <c r="G311" s="12">
        <f t="shared" si="270"/>
        <v>-9.1072677636989336</v>
      </c>
      <c r="H311" s="13">
        <f t="shared" si="267"/>
        <v>-2.3859511835021552</v>
      </c>
      <c r="I311" s="49">
        <f t="shared" si="248"/>
        <v>220.17233556999997</v>
      </c>
      <c r="J311" s="12">
        <f t="shared" si="271"/>
        <v>3.7847427925674415</v>
      </c>
      <c r="K311" s="12">
        <f t="shared" si="268"/>
        <v>11.02744604303021</v>
      </c>
      <c r="L311" s="28"/>
    </row>
    <row r="312" spans="1:12" s="14" customFormat="1" ht="12" customHeight="1" x14ac:dyDescent="0.2">
      <c r="A312" s="88"/>
      <c r="B312" s="31" t="s">
        <v>14</v>
      </c>
      <c r="C312" s="34">
        <v>684.71961299999998</v>
      </c>
      <c r="D312" s="12">
        <f t="shared" si="269"/>
        <v>-9.7768884838667525</v>
      </c>
      <c r="E312" s="13">
        <f t="shared" si="272"/>
        <v>13.022015955132105</v>
      </c>
      <c r="F312" s="34">
        <v>480.92337364999997</v>
      </c>
      <c r="G312" s="12">
        <f t="shared" si="270"/>
        <v>-10.73279512753289</v>
      </c>
      <c r="H312" s="13">
        <f t="shared" si="267"/>
        <v>3.4401238068126894</v>
      </c>
      <c r="I312" s="49">
        <f t="shared" si="248"/>
        <v>203.79623935000001</v>
      </c>
      <c r="J312" s="12">
        <f t="shared" si="271"/>
        <v>-7.4378537056457139</v>
      </c>
      <c r="K312" s="12">
        <f t="shared" si="268"/>
        <v>44.639646236556338</v>
      </c>
      <c r="L312" s="28"/>
    </row>
    <row r="313" spans="1:12" s="14" customFormat="1" ht="12" customHeight="1" x14ac:dyDescent="0.2">
      <c r="A313" s="89"/>
      <c r="B313" s="32" t="s">
        <v>15</v>
      </c>
      <c r="C313" s="35">
        <v>546.54103765000002</v>
      </c>
      <c r="D313" s="18">
        <f t="shared" si="269"/>
        <v>-20.18031508467978</v>
      </c>
      <c r="E313" s="19">
        <f t="shared" si="272"/>
        <v>19.396194953026622</v>
      </c>
      <c r="F313" s="35">
        <v>341.59650728000003</v>
      </c>
      <c r="G313" s="18">
        <f t="shared" si="270"/>
        <v>-28.970699700571721</v>
      </c>
      <c r="H313" s="19">
        <f t="shared" ref="H313:H318" si="273">((F313/F301)-1)*100</f>
        <v>2.6210246670916426</v>
      </c>
      <c r="I313" s="35">
        <f t="shared" si="248"/>
        <v>204.94453037</v>
      </c>
      <c r="J313" s="18">
        <f t="shared" si="271"/>
        <v>0.56345054435862352</v>
      </c>
      <c r="K313" s="18">
        <f t="shared" ref="K313:K318" si="274">((I313/I301)-1)*100</f>
        <v>64.110155170738835</v>
      </c>
      <c r="L313" s="28"/>
    </row>
    <row r="314" spans="1:12" s="14" customFormat="1" ht="12" customHeight="1" x14ac:dyDescent="0.2">
      <c r="A314" s="87">
        <v>2015</v>
      </c>
      <c r="B314" s="31" t="s">
        <v>4</v>
      </c>
      <c r="C314" s="36">
        <v>659.84264586999996</v>
      </c>
      <c r="D314" s="12">
        <f t="shared" ref="D314:D319" si="275">((C314/C313)-1)*100</f>
        <v>20.730668040440413</v>
      </c>
      <c r="E314" s="13">
        <f t="shared" si="272"/>
        <v>7.7841971394651654</v>
      </c>
      <c r="F314" s="34">
        <v>495.27199144999997</v>
      </c>
      <c r="G314" s="12">
        <f t="shared" ref="G314:G319" si="276">((F314/F313)-1)*100</f>
        <v>44.987428411858765</v>
      </c>
      <c r="H314" s="13">
        <f t="shared" si="273"/>
        <v>3.7876381679571081</v>
      </c>
      <c r="I314" s="49">
        <f t="shared" si="248"/>
        <v>164.57065441999998</v>
      </c>
      <c r="J314" s="12">
        <f t="shared" ref="J314:J319" si="277">((I314/I313)-1)*100</f>
        <v>-19.699904104349784</v>
      </c>
      <c r="K314" s="12">
        <f t="shared" si="274"/>
        <v>21.912139776717645</v>
      </c>
      <c r="L314" s="28"/>
    </row>
    <row r="315" spans="1:12" s="14" customFormat="1" ht="12" customHeight="1" x14ac:dyDescent="0.2">
      <c r="A315" s="88"/>
      <c r="B315" s="31" t="s">
        <v>5</v>
      </c>
      <c r="C315" s="36">
        <v>751.35114164000004</v>
      </c>
      <c r="D315" s="12">
        <f t="shared" si="275"/>
        <v>13.868230000403582</v>
      </c>
      <c r="E315" s="13">
        <f t="shared" si="272"/>
        <v>5.5409377294624695</v>
      </c>
      <c r="F315" s="34">
        <v>535.00458565999998</v>
      </c>
      <c r="G315" s="12">
        <f t="shared" si="276"/>
        <v>8.0223785911404999</v>
      </c>
      <c r="H315" s="13">
        <f t="shared" si="273"/>
        <v>7.4787327719914476</v>
      </c>
      <c r="I315" s="49">
        <f t="shared" si="248"/>
        <v>216.34655598000006</v>
      </c>
      <c r="J315" s="12">
        <f t="shared" si="277"/>
        <v>31.461199290040518</v>
      </c>
      <c r="K315" s="12">
        <f t="shared" si="274"/>
        <v>1.0361968756519291</v>
      </c>
      <c r="L315" s="28"/>
    </row>
    <row r="316" spans="1:12" s="14" customFormat="1" ht="12" customHeight="1" x14ac:dyDescent="0.2">
      <c r="A316" s="88"/>
      <c r="B316" s="32" t="s">
        <v>6</v>
      </c>
      <c r="C316" s="37">
        <v>777.60197061999997</v>
      </c>
      <c r="D316" s="18">
        <f t="shared" si="275"/>
        <v>3.4938163430085822</v>
      </c>
      <c r="E316" s="19">
        <f t="shared" si="272"/>
        <v>12.929065766803038</v>
      </c>
      <c r="F316" s="35">
        <v>551.52258496000002</v>
      </c>
      <c r="G316" s="18">
        <f t="shared" si="276"/>
        <v>3.087450041128692</v>
      </c>
      <c r="H316" s="19">
        <f t="shared" si="273"/>
        <v>13.957170549249586</v>
      </c>
      <c r="I316" s="35">
        <f t="shared" si="248"/>
        <v>226.07938565999996</v>
      </c>
      <c r="J316" s="18">
        <f t="shared" si="277"/>
        <v>4.4987218011917962</v>
      </c>
      <c r="K316" s="18">
        <f t="shared" si="274"/>
        <v>10.497146672907309</v>
      </c>
      <c r="L316" s="28"/>
    </row>
    <row r="317" spans="1:12" s="14" customFormat="1" ht="12" customHeight="1" x14ac:dyDescent="0.2">
      <c r="A317" s="88"/>
      <c r="B317" s="31" t="s">
        <v>7</v>
      </c>
      <c r="C317" s="33">
        <v>727.66452202000005</v>
      </c>
      <c r="D317" s="12">
        <f t="shared" si="275"/>
        <v>-6.4219807159418103</v>
      </c>
      <c r="E317" s="13">
        <f t="shared" ref="E317:E322" si="278">((C317/C305)-1)*100</f>
        <v>1.5012787060302957</v>
      </c>
      <c r="F317" s="33">
        <v>517.12147459000005</v>
      </c>
      <c r="G317" s="12">
        <f t="shared" si="276"/>
        <v>-6.2374798980344481</v>
      </c>
      <c r="H317" s="13">
        <f t="shared" si="273"/>
        <v>11.85560906670764</v>
      </c>
      <c r="I317" s="50">
        <f t="shared" si="248"/>
        <v>210.54304743</v>
      </c>
      <c r="J317" s="12">
        <f t="shared" si="277"/>
        <v>-6.8720720310895604</v>
      </c>
      <c r="K317" s="12">
        <f t="shared" si="274"/>
        <v>-17.301200743743948</v>
      </c>
      <c r="L317" s="28"/>
    </row>
    <row r="318" spans="1:12" s="14" customFormat="1" ht="12" customHeight="1" x14ac:dyDescent="0.2">
      <c r="A318" s="88"/>
      <c r="B318" s="31" t="s">
        <v>8</v>
      </c>
      <c r="C318" s="34">
        <v>799.84490097000003</v>
      </c>
      <c r="D318" s="12">
        <f t="shared" si="275"/>
        <v>9.9194583170864057</v>
      </c>
      <c r="E318" s="13">
        <f t="shared" si="278"/>
        <v>16.709427369030671</v>
      </c>
      <c r="F318" s="34">
        <v>600.91405684999995</v>
      </c>
      <c r="G318" s="12">
        <f t="shared" si="276"/>
        <v>16.203655500177195</v>
      </c>
      <c r="H318" s="13">
        <f t="shared" si="273"/>
        <v>18.451885179785155</v>
      </c>
      <c r="I318" s="49">
        <f t="shared" si="248"/>
        <v>198.93084412000007</v>
      </c>
      <c r="J318" s="12">
        <f t="shared" si="277"/>
        <v>-5.5153582375407906</v>
      </c>
      <c r="K318" s="12">
        <f t="shared" si="274"/>
        <v>11.744020666666399</v>
      </c>
      <c r="L318" s="28"/>
    </row>
    <row r="319" spans="1:12" s="14" customFormat="1" ht="12" customHeight="1" x14ac:dyDescent="0.2">
      <c r="A319" s="88"/>
      <c r="B319" s="32" t="s">
        <v>9</v>
      </c>
      <c r="C319" s="35">
        <v>873.49641680000002</v>
      </c>
      <c r="D319" s="18">
        <f t="shared" si="275"/>
        <v>9.2082247121511038</v>
      </c>
      <c r="E319" s="19">
        <f t="shared" si="278"/>
        <v>21.289320702209437</v>
      </c>
      <c r="F319" s="35">
        <v>631.98348076000002</v>
      </c>
      <c r="G319" s="18">
        <f t="shared" si="276"/>
        <v>5.170360645724692</v>
      </c>
      <c r="H319" s="19">
        <f t="shared" ref="H319:H324" si="279">((F319/F307)-1)*100</f>
        <v>25.490611795092001</v>
      </c>
      <c r="I319" s="35">
        <f t="shared" si="248"/>
        <v>241.51293604</v>
      </c>
      <c r="J319" s="18">
        <f t="shared" si="277"/>
        <v>21.405474906803956</v>
      </c>
      <c r="K319" s="18">
        <f t="shared" ref="K319:K324" si="280">((I319/I307)-1)*100</f>
        <v>11.519477543072965</v>
      </c>
      <c r="L319" s="28"/>
    </row>
    <row r="320" spans="1:12" s="14" customFormat="1" ht="12" customHeight="1" x14ac:dyDescent="0.2">
      <c r="A320" s="88"/>
      <c r="B320" s="31" t="s">
        <v>10</v>
      </c>
      <c r="C320" s="34">
        <v>690.28439304000005</v>
      </c>
      <c r="D320" s="12">
        <f t="shared" ref="D320:D325" si="281">((C320/C319)-1)*100</f>
        <v>-20.974559281099957</v>
      </c>
      <c r="E320" s="13">
        <f t="shared" si="278"/>
        <v>-6.1274802721973609</v>
      </c>
      <c r="F320" s="34">
        <v>475.32114753000002</v>
      </c>
      <c r="G320" s="12">
        <f t="shared" ref="G320:G325" si="282">((F320/F319)-1)*100</f>
        <v>-24.78899180111538</v>
      </c>
      <c r="H320" s="13">
        <f t="shared" si="279"/>
        <v>-8.3118094179516646</v>
      </c>
      <c r="I320" s="49">
        <f t="shared" si="248"/>
        <v>214.96324551000004</v>
      </c>
      <c r="J320" s="12">
        <f t="shared" ref="J320:J325" si="283">((I320/I319)-1)*100</f>
        <v>-10.993071826845224</v>
      </c>
      <c r="K320" s="12">
        <f t="shared" si="280"/>
        <v>-0.90750598148425787</v>
      </c>
      <c r="L320" s="28"/>
    </row>
    <row r="321" spans="1:12" s="14" customFormat="1" ht="12" customHeight="1" x14ac:dyDescent="0.2">
      <c r="A321" s="88"/>
      <c r="B321" s="31" t="s">
        <v>11</v>
      </c>
      <c r="C321" s="34">
        <v>480.89216570000002</v>
      </c>
      <c r="D321" s="12">
        <f t="shared" si="281"/>
        <v>-30.334196955814175</v>
      </c>
      <c r="E321" s="13">
        <f t="shared" si="278"/>
        <v>1.1062273966209846</v>
      </c>
      <c r="F321" s="34">
        <v>346.07255085000003</v>
      </c>
      <c r="G321" s="12">
        <f t="shared" si="282"/>
        <v>-27.19184647088365</v>
      </c>
      <c r="H321" s="13">
        <f t="shared" si="279"/>
        <v>2.0855566592435926</v>
      </c>
      <c r="I321" s="49">
        <f t="shared" si="248"/>
        <v>134.81961484999999</v>
      </c>
      <c r="J321" s="12">
        <f t="shared" si="283"/>
        <v>-37.28248076542544</v>
      </c>
      <c r="K321" s="12">
        <f t="shared" si="280"/>
        <v>-1.3236894135362665</v>
      </c>
      <c r="L321" s="28"/>
    </row>
    <row r="322" spans="1:12" s="14" customFormat="1" ht="12" customHeight="1" x14ac:dyDescent="0.2">
      <c r="A322" s="88"/>
      <c r="B322" s="32" t="s">
        <v>12</v>
      </c>
      <c r="C322" s="35">
        <v>706.31057391000002</v>
      </c>
      <c r="D322" s="18">
        <f t="shared" si="281"/>
        <v>46.875042741000918</v>
      </c>
      <c r="E322" s="19">
        <f t="shared" si="278"/>
        <v>-12.245424514480518</v>
      </c>
      <c r="F322" s="35">
        <v>551.46745921000002</v>
      </c>
      <c r="G322" s="18">
        <f t="shared" si="282"/>
        <v>59.350245448684923</v>
      </c>
      <c r="H322" s="19">
        <f t="shared" si="279"/>
        <v>-6.9609856716411844</v>
      </c>
      <c r="I322" s="35">
        <f t="shared" si="248"/>
        <v>154.8431147</v>
      </c>
      <c r="J322" s="18">
        <f t="shared" si="283"/>
        <v>14.852067239828637</v>
      </c>
      <c r="K322" s="18">
        <f t="shared" si="280"/>
        <v>-27.010117820954715</v>
      </c>
      <c r="L322" s="28"/>
    </row>
    <row r="323" spans="1:12" s="14" customFormat="1" ht="12" customHeight="1" x14ac:dyDescent="0.2">
      <c r="A323" s="88"/>
      <c r="B323" s="31" t="s">
        <v>13</v>
      </c>
      <c r="C323" s="34">
        <v>752.81902206999996</v>
      </c>
      <c r="D323" s="12">
        <f t="shared" si="281"/>
        <v>6.5847022369406316</v>
      </c>
      <c r="E323" s="13">
        <f t="shared" ref="E323:E328" si="284">((C323/C311)-1)*100</f>
        <v>-0.80366723818675601</v>
      </c>
      <c r="F323" s="34">
        <v>558.19432965999999</v>
      </c>
      <c r="G323" s="12">
        <f t="shared" si="282"/>
        <v>1.2198127627759847</v>
      </c>
      <c r="H323" s="13">
        <f t="shared" si="279"/>
        <v>3.6099518437466394</v>
      </c>
      <c r="I323" s="49">
        <f t="shared" si="248"/>
        <v>194.62469240999997</v>
      </c>
      <c r="J323" s="12">
        <f t="shared" si="283"/>
        <v>25.691538036466511</v>
      </c>
      <c r="K323" s="12">
        <f t="shared" si="280"/>
        <v>-11.60347556556558</v>
      </c>
      <c r="L323" s="28"/>
    </row>
    <row r="324" spans="1:12" s="14" customFormat="1" ht="12" customHeight="1" x14ac:dyDescent="0.2">
      <c r="A324" s="88"/>
      <c r="B324" s="31" t="s">
        <v>14</v>
      </c>
      <c r="C324" s="34">
        <v>729.52937397000005</v>
      </c>
      <c r="D324" s="12">
        <f t="shared" si="281"/>
        <v>-3.0936582919970812</v>
      </c>
      <c r="E324" s="13">
        <f t="shared" si="284"/>
        <v>6.5442496635480518</v>
      </c>
      <c r="F324" s="34">
        <v>528.31838732999995</v>
      </c>
      <c r="G324" s="12">
        <f t="shared" si="282"/>
        <v>-5.3522475493790296</v>
      </c>
      <c r="H324" s="13">
        <f t="shared" si="279"/>
        <v>9.8550031619990541</v>
      </c>
      <c r="I324" s="49">
        <f t="shared" si="248"/>
        <v>201.2109866400001</v>
      </c>
      <c r="J324" s="12">
        <f t="shared" si="283"/>
        <v>3.3841000072721172</v>
      </c>
      <c r="K324" s="12">
        <f t="shared" si="280"/>
        <v>-1.2685477996284278</v>
      </c>
      <c r="L324" s="28"/>
    </row>
    <row r="325" spans="1:12" s="14" customFormat="1" ht="12" customHeight="1" x14ac:dyDescent="0.2">
      <c r="A325" s="89"/>
      <c r="B325" s="32" t="s">
        <v>15</v>
      </c>
      <c r="C325" s="35">
        <v>590.08941683</v>
      </c>
      <c r="D325" s="18">
        <f t="shared" si="281"/>
        <v>-19.113686455308397</v>
      </c>
      <c r="E325" s="19">
        <f t="shared" si="284"/>
        <v>7.9679980422417973</v>
      </c>
      <c r="F325" s="35">
        <v>363.55888872999998</v>
      </c>
      <c r="G325" s="18">
        <f t="shared" si="282"/>
        <v>-31.185645351595038</v>
      </c>
      <c r="H325" s="19">
        <f t="shared" ref="H325:H330" si="285">((F325/F313)-1)*100</f>
        <v>6.4293343116643253</v>
      </c>
      <c r="I325" s="35">
        <f t="shared" si="248"/>
        <v>226.53052810000003</v>
      </c>
      <c r="J325" s="18">
        <f t="shared" si="283"/>
        <v>12.583578005758111</v>
      </c>
      <c r="K325" s="18">
        <f t="shared" ref="K325:K330" si="286">((I325/I313)-1)*100</f>
        <v>10.532604939994927</v>
      </c>
      <c r="L325" s="28"/>
    </row>
    <row r="326" spans="1:12" s="14" customFormat="1" ht="12" customHeight="1" x14ac:dyDescent="0.2">
      <c r="A326" s="87">
        <v>2016</v>
      </c>
      <c r="B326" s="31" t="s">
        <v>4</v>
      </c>
      <c r="C326" s="34">
        <v>596.16587754</v>
      </c>
      <c r="D326" s="12">
        <f t="shared" ref="D326:D331" si="287">((C326/C325)-1)*100</f>
        <v>1.0297525318524015</v>
      </c>
      <c r="E326" s="13">
        <f t="shared" si="284"/>
        <v>-9.6502959801942456</v>
      </c>
      <c r="F326" s="34">
        <v>419.24508552999998</v>
      </c>
      <c r="G326" s="12">
        <f t="shared" ref="G326:G331" si="288">((F326/F325)-1)*100</f>
        <v>15.316967491711031</v>
      </c>
      <c r="H326" s="13">
        <f t="shared" si="285"/>
        <v>-15.350536116007129</v>
      </c>
      <c r="I326" s="49">
        <f t="shared" si="248"/>
        <v>176.92079201000001</v>
      </c>
      <c r="J326" s="12">
        <f t="shared" ref="J326:J331" si="289">((I326/I325)-1)*100</f>
        <v>-21.899801543790254</v>
      </c>
      <c r="K326" s="12">
        <f t="shared" si="286"/>
        <v>7.5044591841272545</v>
      </c>
      <c r="L326" s="28"/>
    </row>
    <row r="327" spans="1:12" s="14" customFormat="1" ht="12" customHeight="1" x14ac:dyDescent="0.2">
      <c r="A327" s="88"/>
      <c r="B327" s="31" t="s">
        <v>5</v>
      </c>
      <c r="C327" s="34">
        <v>689.03421431000004</v>
      </c>
      <c r="D327" s="12">
        <f t="shared" si="287"/>
        <v>15.5776001728259</v>
      </c>
      <c r="E327" s="13">
        <f t="shared" si="284"/>
        <v>-8.2939818516783888</v>
      </c>
      <c r="F327" s="34">
        <v>515.91635919999999</v>
      </c>
      <c r="G327" s="12">
        <f t="shared" si="288"/>
        <v>23.058415472608452</v>
      </c>
      <c r="H327" s="13">
        <f t="shared" si="285"/>
        <v>-3.5678622149475814</v>
      </c>
      <c r="I327" s="49">
        <f t="shared" si="248"/>
        <v>173.11785511000005</v>
      </c>
      <c r="J327" s="12">
        <f t="shared" si="289"/>
        <v>-2.1495138342954134</v>
      </c>
      <c r="K327" s="12">
        <f t="shared" si="286"/>
        <v>-19.981229039761672</v>
      </c>
      <c r="L327" s="28"/>
    </row>
    <row r="328" spans="1:12" s="14" customFormat="1" ht="12" customHeight="1" x14ac:dyDescent="0.2">
      <c r="A328" s="88"/>
      <c r="B328" s="32" t="s">
        <v>6</v>
      </c>
      <c r="C328" s="35">
        <v>723.85593025000003</v>
      </c>
      <c r="D328" s="18">
        <f t="shared" si="287"/>
        <v>5.0536991076517879</v>
      </c>
      <c r="E328" s="19">
        <f t="shared" si="284"/>
        <v>-6.9117675109731209</v>
      </c>
      <c r="F328" s="35">
        <v>524.88482322000004</v>
      </c>
      <c r="G328" s="18">
        <f t="shared" si="288"/>
        <v>1.7383562005877984</v>
      </c>
      <c r="H328" s="19">
        <f t="shared" si="285"/>
        <v>-4.8298587340592665</v>
      </c>
      <c r="I328" s="35">
        <f t="shared" si="248"/>
        <v>198.97110702999998</v>
      </c>
      <c r="J328" s="18">
        <f t="shared" si="289"/>
        <v>14.933902631575835</v>
      </c>
      <c r="K328" s="18">
        <f t="shared" si="286"/>
        <v>-11.990601686598712</v>
      </c>
      <c r="L328" s="28"/>
    </row>
    <row r="329" spans="1:12" s="14" customFormat="1" ht="12" customHeight="1" x14ac:dyDescent="0.2">
      <c r="A329" s="88"/>
      <c r="B329" s="31" t="s">
        <v>7</v>
      </c>
      <c r="C329" s="34">
        <v>782.0254314</v>
      </c>
      <c r="D329" s="12">
        <f t="shared" si="287"/>
        <v>8.0360605914922658</v>
      </c>
      <c r="E329" s="13">
        <f t="shared" ref="E329:E334" si="290">((C329/C317)-1)*100</f>
        <v>7.4706004944550264</v>
      </c>
      <c r="F329" s="34">
        <v>543.92547176000005</v>
      </c>
      <c r="G329" s="12">
        <f t="shared" si="288"/>
        <v>3.6275860336733912</v>
      </c>
      <c r="H329" s="13">
        <f t="shared" si="285"/>
        <v>5.1833076921146137</v>
      </c>
      <c r="I329" s="49">
        <f t="shared" si="248"/>
        <v>238.09995963999995</v>
      </c>
      <c r="J329" s="12">
        <f t="shared" si="289"/>
        <v>19.665595268613689</v>
      </c>
      <c r="K329" s="12">
        <f t="shared" si="286"/>
        <v>13.088493087933429</v>
      </c>
      <c r="L329" s="28"/>
    </row>
    <row r="330" spans="1:12" s="14" customFormat="1" ht="12" customHeight="1" x14ac:dyDescent="0.2">
      <c r="A330" s="88"/>
      <c r="B330" s="31" t="s">
        <v>8</v>
      </c>
      <c r="C330" s="34">
        <v>875.84671331000004</v>
      </c>
      <c r="D330" s="12">
        <f t="shared" si="287"/>
        <v>11.997216221221741</v>
      </c>
      <c r="E330" s="13">
        <f t="shared" si="290"/>
        <v>9.5020687445565919</v>
      </c>
      <c r="F330" s="34">
        <v>593.21469445000002</v>
      </c>
      <c r="G330" s="12">
        <f t="shared" si="288"/>
        <v>9.0617603420029234</v>
      </c>
      <c r="H330" s="13">
        <f t="shared" si="285"/>
        <v>-1.2812751361417796</v>
      </c>
      <c r="I330" s="49">
        <f t="shared" si="248"/>
        <v>282.63201886000002</v>
      </c>
      <c r="J330" s="12">
        <f t="shared" si="289"/>
        <v>18.70309398091927</v>
      </c>
      <c r="K330" s="12">
        <f t="shared" si="286"/>
        <v>42.075513784835337</v>
      </c>
      <c r="L330" s="28"/>
    </row>
    <row r="331" spans="1:12" s="14" customFormat="1" ht="12" customHeight="1" x14ac:dyDescent="0.2">
      <c r="A331" s="88"/>
      <c r="B331" s="32" t="s">
        <v>9</v>
      </c>
      <c r="C331" s="35">
        <v>800.37190950000002</v>
      </c>
      <c r="D331" s="18">
        <f t="shared" si="287"/>
        <v>-8.6173530896480273</v>
      </c>
      <c r="E331" s="19">
        <f t="shared" si="290"/>
        <v>-8.3714719251954293</v>
      </c>
      <c r="F331" s="35">
        <v>556.26896943999998</v>
      </c>
      <c r="G331" s="18">
        <f t="shared" si="288"/>
        <v>-6.2280529049022153</v>
      </c>
      <c r="H331" s="19">
        <f t="shared" ref="H331:H336" si="291">((F331/F319)-1)*100</f>
        <v>-11.980457341851491</v>
      </c>
      <c r="I331" s="35">
        <f t="shared" si="248"/>
        <v>244.10294006000004</v>
      </c>
      <c r="J331" s="18">
        <f t="shared" si="289"/>
        <v>-13.632241299272296</v>
      </c>
      <c r="K331" s="18">
        <f t="shared" ref="K331:K336" si="292">((I331/I319)-1)*100</f>
        <v>1.0724079887675542</v>
      </c>
      <c r="L331" s="28"/>
    </row>
    <row r="332" spans="1:12" s="14" customFormat="1" ht="12" customHeight="1" x14ac:dyDescent="0.2">
      <c r="A332" s="88"/>
      <c r="B332" s="31" t="s">
        <v>10</v>
      </c>
      <c r="C332" s="34">
        <v>527.26260434999995</v>
      </c>
      <c r="D332" s="12">
        <f t="shared" ref="D332:D337" si="293">((C332/C331)-1)*100</f>
        <v>-34.122799901937348</v>
      </c>
      <c r="E332" s="13">
        <f t="shared" si="290"/>
        <v>-23.616612273682602</v>
      </c>
      <c r="F332" s="34">
        <v>336.56508050999997</v>
      </c>
      <c r="G332" s="12">
        <f t="shared" ref="G332:G337" si="294">((F332/F331)-1)*100</f>
        <v>-39.495981440628888</v>
      </c>
      <c r="H332" s="13">
        <f t="shared" si="291"/>
        <v>-29.19206682493386</v>
      </c>
      <c r="I332" s="49">
        <f t="shared" si="248"/>
        <v>190.69752383999997</v>
      </c>
      <c r="J332" s="12">
        <f t="shared" ref="J332:J337" si="295">((I332/I331)-1)*100</f>
        <v>-21.878235553768054</v>
      </c>
      <c r="K332" s="12">
        <f t="shared" si="292"/>
        <v>-11.288311921616955</v>
      </c>
      <c r="L332" s="28"/>
    </row>
    <row r="333" spans="1:12" s="14" customFormat="1" ht="12" customHeight="1" x14ac:dyDescent="0.2">
      <c r="A333" s="88"/>
      <c r="B333" s="31" t="s">
        <v>11</v>
      </c>
      <c r="C333" s="34">
        <v>642.06261960999996</v>
      </c>
      <c r="D333" s="12">
        <f t="shared" si="293"/>
        <v>21.772834696199151</v>
      </c>
      <c r="E333" s="13">
        <f t="shared" si="290"/>
        <v>33.514884501267716</v>
      </c>
      <c r="F333" s="34">
        <v>453.04529063000001</v>
      </c>
      <c r="G333" s="12">
        <f t="shared" si="294"/>
        <v>34.60852502686749</v>
      </c>
      <c r="H333" s="13">
        <f t="shared" si="291"/>
        <v>30.910495362102751</v>
      </c>
      <c r="I333" s="49">
        <f t="shared" si="248"/>
        <v>189.01732897999995</v>
      </c>
      <c r="J333" s="12">
        <f t="shared" si="295"/>
        <v>-0.88107848815580647</v>
      </c>
      <c r="K333" s="12">
        <f t="shared" si="292"/>
        <v>40.200169827142894</v>
      </c>
      <c r="L333" s="28"/>
    </row>
    <row r="334" spans="1:12" s="14" customFormat="1" ht="12" customHeight="1" x14ac:dyDescent="0.2">
      <c r="A334" s="88"/>
      <c r="B334" s="32" t="s">
        <v>12</v>
      </c>
      <c r="C334" s="35">
        <v>728.98821594000003</v>
      </c>
      <c r="D334" s="18">
        <f t="shared" si="293"/>
        <v>13.538491990516466</v>
      </c>
      <c r="E334" s="19">
        <f t="shared" si="290"/>
        <v>3.2107181837107257</v>
      </c>
      <c r="F334" s="35">
        <v>539.10988085999998</v>
      </c>
      <c r="G334" s="18">
        <f t="shared" si="294"/>
        <v>18.996906492575928</v>
      </c>
      <c r="H334" s="19">
        <f t="shared" si="291"/>
        <v>-2.2408535886601189</v>
      </c>
      <c r="I334" s="35">
        <f t="shared" si="248"/>
        <v>189.87833508000006</v>
      </c>
      <c r="J334" s="18">
        <f t="shared" si="295"/>
        <v>0.45551701774984021</v>
      </c>
      <c r="K334" s="18">
        <f t="shared" si="292"/>
        <v>22.62626946498645</v>
      </c>
      <c r="L334" s="28"/>
    </row>
    <row r="335" spans="1:12" s="14" customFormat="1" ht="12" customHeight="1" x14ac:dyDescent="0.2">
      <c r="A335" s="88"/>
      <c r="B335" s="31" t="s">
        <v>13</v>
      </c>
      <c r="C335" s="34">
        <v>743.45828626000002</v>
      </c>
      <c r="D335" s="12">
        <f t="shared" si="293"/>
        <v>1.9849525689988656</v>
      </c>
      <c r="E335" s="13">
        <f t="shared" ref="E335:E340" si="296">((C335/C323)-1)*100</f>
        <v>-1.243424453364772</v>
      </c>
      <c r="F335" s="34">
        <v>530.37815697999997</v>
      </c>
      <c r="G335" s="12">
        <f t="shared" si="294"/>
        <v>-1.6196556935797468</v>
      </c>
      <c r="H335" s="13">
        <f t="shared" si="291"/>
        <v>-4.9832417138567227</v>
      </c>
      <c r="I335" s="49">
        <f t="shared" si="248"/>
        <v>213.08012928000005</v>
      </c>
      <c r="J335" s="12">
        <f t="shared" si="295"/>
        <v>12.219295155618749</v>
      </c>
      <c r="K335" s="12">
        <f t="shared" si="292"/>
        <v>9.4825772832162194</v>
      </c>
      <c r="L335" s="28"/>
    </row>
    <row r="336" spans="1:12" s="14" customFormat="1" ht="12" customHeight="1" x14ac:dyDescent="0.2">
      <c r="A336" s="88"/>
      <c r="B336" s="31" t="s">
        <v>14</v>
      </c>
      <c r="C336" s="34">
        <v>765.25352370999997</v>
      </c>
      <c r="D336" s="12">
        <f t="shared" si="293"/>
        <v>2.9316019274789218</v>
      </c>
      <c r="E336" s="13">
        <f t="shared" si="296"/>
        <v>4.8968761251646287</v>
      </c>
      <c r="F336" s="34">
        <v>542.05492792999996</v>
      </c>
      <c r="G336" s="12">
        <f t="shared" si="294"/>
        <v>2.2015934850122987</v>
      </c>
      <c r="H336" s="13">
        <f t="shared" si="291"/>
        <v>2.6000496915167703</v>
      </c>
      <c r="I336" s="49">
        <f t="shared" si="248"/>
        <v>223.19859578000001</v>
      </c>
      <c r="J336" s="12">
        <f t="shared" si="295"/>
        <v>4.7486673366448295</v>
      </c>
      <c r="K336" s="12">
        <f t="shared" si="292"/>
        <v>10.927638449156563</v>
      </c>
      <c r="L336" s="28"/>
    </row>
    <row r="337" spans="1:12" s="14" customFormat="1" ht="12" customHeight="1" x14ac:dyDescent="0.2">
      <c r="A337" s="89"/>
      <c r="B337" s="32" t="s">
        <v>15</v>
      </c>
      <c r="C337" s="35">
        <v>563.23271942999997</v>
      </c>
      <c r="D337" s="18">
        <f t="shared" si="293"/>
        <v>-26.3991994836678</v>
      </c>
      <c r="E337" s="19">
        <f t="shared" si="296"/>
        <v>-4.5512928437652755</v>
      </c>
      <c r="F337" s="35">
        <v>357.68899092999999</v>
      </c>
      <c r="G337" s="18">
        <f t="shared" si="294"/>
        <v>-34.012408614023094</v>
      </c>
      <c r="H337" s="19">
        <f t="shared" ref="H337:H342" si="297">((F337/F325)-1)*100</f>
        <v>-1.6145658879377134</v>
      </c>
      <c r="I337" s="35">
        <f t="shared" si="248"/>
        <v>205.54372849999999</v>
      </c>
      <c r="J337" s="18">
        <f t="shared" si="295"/>
        <v>-7.9099365380425057</v>
      </c>
      <c r="K337" s="18">
        <f t="shared" ref="K337:K342" si="298">((I337/I325)-1)*100</f>
        <v>-9.2644465079495077</v>
      </c>
      <c r="L337" s="28"/>
    </row>
    <row r="338" spans="1:12" s="14" customFormat="1" ht="12.75" customHeight="1" x14ac:dyDescent="0.2">
      <c r="A338" s="87">
        <v>2017</v>
      </c>
      <c r="B338" s="30" t="s">
        <v>4</v>
      </c>
      <c r="C338" s="33">
        <v>664.79955356000005</v>
      </c>
      <c r="D338" s="23">
        <f t="shared" ref="D338:D343" si="299">((C338/C337)-1)*100</f>
        <v>18.032836272862006</v>
      </c>
      <c r="E338" s="24">
        <f t="shared" si="296"/>
        <v>11.512513313108075</v>
      </c>
      <c r="F338" s="33">
        <v>494.56690866999998</v>
      </c>
      <c r="G338" s="23">
        <f t="shared" ref="G338:G343" si="300">((F338/F337)-1)*100</f>
        <v>38.26729958451169</v>
      </c>
      <c r="H338" s="24">
        <f t="shared" si="297"/>
        <v>17.966059887089635</v>
      </c>
      <c r="I338" s="50">
        <f t="shared" si="248"/>
        <v>170.23264489000007</v>
      </c>
      <c r="J338" s="23">
        <f t="shared" ref="J338:J343" si="301">((I338/I337)-1)*100</f>
        <v>-17.179353448383083</v>
      </c>
      <c r="K338" s="23">
        <f t="shared" si="298"/>
        <v>-3.7803058894411379</v>
      </c>
      <c r="L338" s="28"/>
    </row>
    <row r="339" spans="1:12" s="14" customFormat="1" ht="12.75" customHeight="1" x14ac:dyDescent="0.2">
      <c r="A339" s="88"/>
      <c r="B339" s="31" t="s">
        <v>5</v>
      </c>
      <c r="C339" s="34">
        <v>705.38165790999994</v>
      </c>
      <c r="D339" s="12">
        <f t="shared" si="299"/>
        <v>6.1044120942444824</v>
      </c>
      <c r="E339" s="13">
        <f t="shared" si="296"/>
        <v>2.3725155094613593</v>
      </c>
      <c r="F339" s="34">
        <v>523.63853443000005</v>
      </c>
      <c r="G339" s="12">
        <f t="shared" si="300"/>
        <v>5.8781987331461671</v>
      </c>
      <c r="H339" s="13">
        <f t="shared" si="297"/>
        <v>1.4967882084558015</v>
      </c>
      <c r="I339" s="49">
        <f t="shared" si="248"/>
        <v>181.74312347999989</v>
      </c>
      <c r="J339" s="12">
        <f t="shared" si="301"/>
        <v>6.7616164910306198</v>
      </c>
      <c r="K339" s="12">
        <f t="shared" si="298"/>
        <v>4.9823100941952525</v>
      </c>
      <c r="L339" s="28"/>
    </row>
    <row r="340" spans="1:12" s="14" customFormat="1" ht="12.75" customHeight="1" x14ac:dyDescent="0.2">
      <c r="A340" s="88"/>
      <c r="B340" s="32" t="s">
        <v>6</v>
      </c>
      <c r="C340" s="35">
        <v>797.12722971999995</v>
      </c>
      <c r="D340" s="18">
        <f t="shared" si="299"/>
        <v>13.006515094514381</v>
      </c>
      <c r="E340" s="19">
        <f t="shared" si="296"/>
        <v>10.122359492819788</v>
      </c>
      <c r="F340" s="35">
        <v>596.43503066999995</v>
      </c>
      <c r="G340" s="18">
        <f t="shared" si="300"/>
        <v>13.902051024423102</v>
      </c>
      <c r="H340" s="19">
        <f t="shared" si="297"/>
        <v>13.631601502794899</v>
      </c>
      <c r="I340" s="35">
        <f t="shared" si="248"/>
        <v>200.69219905</v>
      </c>
      <c r="J340" s="18">
        <f t="shared" si="301"/>
        <v>10.426295755880609</v>
      </c>
      <c r="K340" s="18">
        <f t="shared" si="298"/>
        <v>0.86499595126670048</v>
      </c>
      <c r="L340" s="28"/>
    </row>
    <row r="341" spans="1:12" s="14" customFormat="1" ht="12.75" customHeight="1" x14ac:dyDescent="0.2">
      <c r="A341" s="88"/>
      <c r="B341" s="31" t="s">
        <v>7</v>
      </c>
      <c r="C341" s="34">
        <v>633.07227406000004</v>
      </c>
      <c r="D341" s="12">
        <f t="shared" si="299"/>
        <v>-20.580774253267709</v>
      </c>
      <c r="E341" s="13">
        <f t="shared" ref="E341:E348" si="302">((C341/C329)-1)*100</f>
        <v>-19.047098899755799</v>
      </c>
      <c r="F341" s="34">
        <v>482.83777201999999</v>
      </c>
      <c r="G341" s="12">
        <f t="shared" si="300"/>
        <v>-19.046040693215403</v>
      </c>
      <c r="H341" s="13">
        <f t="shared" si="297"/>
        <v>-11.230895207451175</v>
      </c>
      <c r="I341" s="49">
        <f t="shared" si="248"/>
        <v>150.23450204000005</v>
      </c>
      <c r="J341" s="12">
        <f t="shared" si="301"/>
        <v>-25.141832741306015</v>
      </c>
      <c r="K341" s="12">
        <f t="shared" si="298"/>
        <v>-36.902760392252844</v>
      </c>
      <c r="L341" s="28"/>
    </row>
    <row r="342" spans="1:12" s="14" customFormat="1" ht="12.75" customHeight="1" x14ac:dyDescent="0.2">
      <c r="A342" s="88"/>
      <c r="B342" s="31" t="s">
        <v>8</v>
      </c>
      <c r="C342" s="34">
        <v>762.70385725999995</v>
      </c>
      <c r="D342" s="12">
        <f t="shared" si="299"/>
        <v>20.476585140690261</v>
      </c>
      <c r="E342" s="13">
        <f t="shared" si="302"/>
        <v>-12.91811162051526</v>
      </c>
      <c r="F342" s="34">
        <v>580.09656354000003</v>
      </c>
      <c r="G342" s="12">
        <f t="shared" si="300"/>
        <v>20.143161358960839</v>
      </c>
      <c r="H342" s="13">
        <f t="shared" si="297"/>
        <v>-2.2113631089604846</v>
      </c>
      <c r="I342" s="49">
        <f t="shared" si="248"/>
        <v>182.60729371999992</v>
      </c>
      <c r="J342" s="12">
        <f t="shared" si="301"/>
        <v>21.548173848494923</v>
      </c>
      <c r="K342" s="12">
        <f t="shared" si="298"/>
        <v>-35.390443568089403</v>
      </c>
      <c r="L342" s="28"/>
    </row>
    <row r="343" spans="1:12" s="14" customFormat="1" ht="12.75" customHeight="1" x14ac:dyDescent="0.2">
      <c r="A343" s="88"/>
      <c r="B343" s="31" t="s">
        <v>9</v>
      </c>
      <c r="C343" s="34">
        <v>846.48631292000005</v>
      </c>
      <c r="D343" s="12">
        <f t="shared" si="299"/>
        <v>10.984926175801313</v>
      </c>
      <c r="E343" s="13">
        <f t="shared" si="302"/>
        <v>5.7616219250883116</v>
      </c>
      <c r="F343" s="34">
        <v>568.08979486999999</v>
      </c>
      <c r="G343" s="12">
        <f t="shared" si="300"/>
        <v>-2.0697879326727175</v>
      </c>
      <c r="H343" s="13">
        <f t="shared" ref="H343:H348" si="303">((F343/F331)-1)*100</f>
        <v>2.1250197439379281</v>
      </c>
      <c r="I343" s="49">
        <f t="shared" si="248"/>
        <v>278.39651805000005</v>
      </c>
      <c r="J343" s="12">
        <f t="shared" si="301"/>
        <v>52.456406520584075</v>
      </c>
      <c r="K343" s="12">
        <f t="shared" ref="K343:K348" si="304">((I343/I331)-1)*100</f>
        <v>14.048818085341663</v>
      </c>
      <c r="L343" s="28"/>
    </row>
    <row r="344" spans="1:12" s="14" customFormat="1" ht="12.75" customHeight="1" x14ac:dyDescent="0.2">
      <c r="A344" s="88"/>
      <c r="B344" s="30" t="s">
        <v>10</v>
      </c>
      <c r="C344" s="33">
        <v>508.77647519999999</v>
      </c>
      <c r="D344" s="23">
        <f t="shared" ref="D344:D349" si="305">((C344/C343)-1)*100</f>
        <v>-39.89548709358948</v>
      </c>
      <c r="E344" s="24">
        <f t="shared" si="302"/>
        <v>-3.5060573227622127</v>
      </c>
      <c r="F344" s="33">
        <v>319.22595910000001</v>
      </c>
      <c r="G344" s="23">
        <f t="shared" ref="G344:G349" si="306">((F344/F343)-1)*100</f>
        <v>-43.8071301433868</v>
      </c>
      <c r="H344" s="24">
        <f t="shared" si="303"/>
        <v>-5.1517885883246795</v>
      </c>
      <c r="I344" s="50">
        <f t="shared" si="248"/>
        <v>189.55051609999998</v>
      </c>
      <c r="J344" s="23">
        <f t="shared" ref="J344:J349" si="307">((I344/I343)-1)*100</f>
        <v>-31.913474555038547</v>
      </c>
      <c r="K344" s="23">
        <f t="shared" si="304"/>
        <v>-0.60148014347704004</v>
      </c>
      <c r="L344" s="28"/>
    </row>
    <row r="345" spans="1:12" s="14" customFormat="1" ht="12.75" customHeight="1" x14ac:dyDescent="0.2">
      <c r="A345" s="88"/>
      <c r="B345" s="31" t="s">
        <v>11</v>
      </c>
      <c r="C345" s="34">
        <v>502.62248190000003</v>
      </c>
      <c r="D345" s="12">
        <f t="shared" si="305"/>
        <v>-1.2095671871583336</v>
      </c>
      <c r="E345" s="13">
        <f t="shared" si="302"/>
        <v>-21.717529326765405</v>
      </c>
      <c r="F345" s="34">
        <v>303.18930820000003</v>
      </c>
      <c r="G345" s="12">
        <f t="shared" si="306"/>
        <v>-5.0236048926636245</v>
      </c>
      <c r="H345" s="13">
        <f t="shared" si="303"/>
        <v>-33.077483759209116</v>
      </c>
      <c r="I345" s="49">
        <f t="shared" si="248"/>
        <v>199.4331737</v>
      </c>
      <c r="J345" s="12">
        <f t="shared" si="307"/>
        <v>5.2137328894352741</v>
      </c>
      <c r="K345" s="12">
        <f t="shared" si="304"/>
        <v>5.5105237049996481</v>
      </c>
      <c r="L345" s="28"/>
    </row>
    <row r="346" spans="1:12" s="14" customFormat="1" ht="12.75" customHeight="1" x14ac:dyDescent="0.2">
      <c r="A346" s="88"/>
      <c r="B346" s="32" t="s">
        <v>12</v>
      </c>
      <c r="C346" s="35">
        <v>589.96515017000002</v>
      </c>
      <c r="D346" s="18">
        <f t="shared" si="305"/>
        <v>17.377389873176696</v>
      </c>
      <c r="E346" s="19">
        <f t="shared" si="302"/>
        <v>-19.070687664098319</v>
      </c>
      <c r="F346" s="35">
        <v>407.16470501999999</v>
      </c>
      <c r="G346" s="18">
        <f t="shared" si="306"/>
        <v>34.293886363371428</v>
      </c>
      <c r="H346" s="19">
        <f t="shared" si="303"/>
        <v>-24.474635046480341</v>
      </c>
      <c r="I346" s="35">
        <f t="shared" si="248"/>
        <v>182.80044515000003</v>
      </c>
      <c r="J346" s="18">
        <f t="shared" si="307"/>
        <v>-8.3400009343580823</v>
      </c>
      <c r="K346" s="18">
        <f t="shared" si="304"/>
        <v>-3.7275921589569161</v>
      </c>
      <c r="L346" s="28"/>
    </row>
    <row r="347" spans="1:12" s="14" customFormat="1" ht="12.75" customHeight="1" x14ac:dyDescent="0.2">
      <c r="A347" s="88"/>
      <c r="B347" s="30" t="s">
        <v>13</v>
      </c>
      <c r="C347" s="33">
        <v>749.63766156999998</v>
      </c>
      <c r="D347" s="23">
        <f t="shared" si="305"/>
        <v>27.064736171956927</v>
      </c>
      <c r="E347" s="24">
        <f t="shared" si="302"/>
        <v>0.83116637802043147</v>
      </c>
      <c r="F347" s="33">
        <v>432.68914454999998</v>
      </c>
      <c r="G347" s="23">
        <f t="shared" si="306"/>
        <v>6.2688241921033505</v>
      </c>
      <c r="H347" s="24">
        <f t="shared" si="303"/>
        <v>-18.418747292732828</v>
      </c>
      <c r="I347" s="50">
        <f t="shared" si="248"/>
        <v>316.94851702</v>
      </c>
      <c r="J347" s="23">
        <f t="shared" si="307"/>
        <v>73.384980961026898</v>
      </c>
      <c r="K347" s="23">
        <f t="shared" si="304"/>
        <v>48.746163281847203</v>
      </c>
      <c r="L347" s="28"/>
    </row>
    <row r="348" spans="1:12" s="14" customFormat="1" ht="12.75" customHeight="1" x14ac:dyDescent="0.2">
      <c r="A348" s="88"/>
      <c r="B348" s="31" t="s">
        <v>14</v>
      </c>
      <c r="C348" s="34">
        <v>758.22518100000002</v>
      </c>
      <c r="D348" s="12">
        <f t="shared" si="305"/>
        <v>1.145556029297512</v>
      </c>
      <c r="E348" s="13">
        <f t="shared" si="302"/>
        <v>-0.9184332371220072</v>
      </c>
      <c r="F348" s="34">
        <v>558.60041712999998</v>
      </c>
      <c r="G348" s="12">
        <f t="shared" si="306"/>
        <v>29.099706837098658</v>
      </c>
      <c r="H348" s="13">
        <f t="shared" si="303"/>
        <v>3.0523639482780807</v>
      </c>
      <c r="I348" s="49">
        <f t="shared" si="248"/>
        <v>199.62476387000004</v>
      </c>
      <c r="J348" s="12">
        <f t="shared" si="307"/>
        <v>-37.016659441443814</v>
      </c>
      <c r="K348" s="12">
        <f t="shared" si="304"/>
        <v>-10.561819095508994</v>
      </c>
      <c r="L348" s="28"/>
    </row>
    <row r="349" spans="1:12" s="14" customFormat="1" ht="10.5" customHeight="1" x14ac:dyDescent="0.2">
      <c r="A349" s="89"/>
      <c r="B349" s="32" t="s">
        <v>15</v>
      </c>
      <c r="C349" s="35">
        <v>587.11748066999996</v>
      </c>
      <c r="D349" s="18">
        <f t="shared" si="305"/>
        <v>-22.566871243227681</v>
      </c>
      <c r="E349" s="19">
        <f t="shared" ref="E349:E354" si="308">((C349/C337)-1)*100</f>
        <v>4.2406558454508358</v>
      </c>
      <c r="F349" s="35">
        <v>399.73311309000002</v>
      </c>
      <c r="G349" s="18">
        <f t="shared" si="306"/>
        <v>-28.440240853423436</v>
      </c>
      <c r="H349" s="19">
        <f t="shared" ref="H349:H354" si="309">((F349/F337)-1)*100</f>
        <v>11.754379705868011</v>
      </c>
      <c r="I349" s="35">
        <f t="shared" si="248"/>
        <v>187.38436757999995</v>
      </c>
      <c r="J349" s="18">
        <f t="shared" si="307"/>
        <v>-6.1317023262561277</v>
      </c>
      <c r="K349" s="18">
        <f t="shared" ref="K349:K354" si="310">((I349/I337)-1)*100</f>
        <v>-8.8347920184779767</v>
      </c>
      <c r="L349" s="28"/>
    </row>
    <row r="350" spans="1:12" s="14" customFormat="1" ht="12.75" customHeight="1" x14ac:dyDescent="0.2">
      <c r="A350" s="87">
        <v>2018</v>
      </c>
      <c r="B350" s="30" t="s">
        <v>4</v>
      </c>
      <c r="C350" s="33">
        <v>701.69706583000004</v>
      </c>
      <c r="D350" s="23">
        <f t="shared" ref="D350:D356" si="311">((C350/C349)-1)*100</f>
        <v>19.515614665270299</v>
      </c>
      <c r="E350" s="24">
        <f t="shared" si="308"/>
        <v>5.5501710361286927</v>
      </c>
      <c r="F350" s="33">
        <v>501.29345561999997</v>
      </c>
      <c r="G350" s="23">
        <f t="shared" ref="G350:G356" si="312">((F350/F349)-1)*100</f>
        <v>25.4070376469246</v>
      </c>
      <c r="H350" s="24">
        <f t="shared" si="309"/>
        <v>1.3600883585376033</v>
      </c>
      <c r="I350" s="50">
        <f t="shared" si="248"/>
        <v>200.40361021000007</v>
      </c>
      <c r="J350" s="23">
        <f t="shared" ref="J350:J356" si="313">((I350/I349)-1)*100</f>
        <v>6.9478808708212103</v>
      </c>
      <c r="K350" s="23">
        <f t="shared" si="310"/>
        <v>17.723372235387448</v>
      </c>
      <c r="L350" s="28"/>
    </row>
    <row r="351" spans="1:12" s="14" customFormat="1" ht="12.75" customHeight="1" x14ac:dyDescent="0.2">
      <c r="A351" s="88"/>
      <c r="B351" s="31" t="s">
        <v>5</v>
      </c>
      <c r="C351" s="34">
        <v>782.66107132000002</v>
      </c>
      <c r="D351" s="12">
        <f t="shared" si="311"/>
        <v>11.538313245507448</v>
      </c>
      <c r="E351" s="13">
        <f t="shared" si="308"/>
        <v>10.955687965997573</v>
      </c>
      <c r="F351" s="34">
        <v>557.00667478000003</v>
      </c>
      <c r="G351" s="12">
        <f t="shared" si="312"/>
        <v>11.113893176820744</v>
      </c>
      <c r="H351" s="13">
        <f t="shared" si="309"/>
        <v>6.3723614967188036</v>
      </c>
      <c r="I351" s="49">
        <f t="shared" ref="I351:I373" si="314">C351-F351</f>
        <v>225.65439653999999</v>
      </c>
      <c r="J351" s="12">
        <f t="shared" si="313"/>
        <v>12.599965790805868</v>
      </c>
      <c r="K351" s="12">
        <f t="shared" si="310"/>
        <v>24.161174419802656</v>
      </c>
      <c r="L351" s="28"/>
    </row>
    <row r="352" spans="1:12" s="14" customFormat="1" ht="12.75" customHeight="1" x14ac:dyDescent="0.2">
      <c r="A352" s="88"/>
      <c r="B352" s="32" t="s">
        <v>6</v>
      </c>
      <c r="C352" s="35">
        <v>809.92053129999999</v>
      </c>
      <c r="D352" s="18">
        <f t="shared" si="311"/>
        <v>3.4829201271024512</v>
      </c>
      <c r="E352" s="19">
        <f t="shared" si="308"/>
        <v>1.6049259268804406</v>
      </c>
      <c r="F352" s="35">
        <v>589.34234371000002</v>
      </c>
      <c r="G352" s="18">
        <f t="shared" si="312"/>
        <v>5.8052569913585872</v>
      </c>
      <c r="H352" s="19">
        <f t="shared" si="309"/>
        <v>-1.1891801445720662</v>
      </c>
      <c r="I352" s="35">
        <f t="shared" si="314"/>
        <v>220.57818758999997</v>
      </c>
      <c r="J352" s="18">
        <f t="shared" si="313"/>
        <v>-2.2495502094505793</v>
      </c>
      <c r="K352" s="18">
        <f t="shared" si="310"/>
        <v>9.9087003053096367</v>
      </c>
      <c r="L352" s="28"/>
    </row>
    <row r="353" spans="1:12" s="14" customFormat="1" ht="12.75" customHeight="1" x14ac:dyDescent="0.2">
      <c r="A353" s="88"/>
      <c r="B353" s="31" t="s">
        <v>7</v>
      </c>
      <c r="C353" s="34">
        <v>784.92939294999996</v>
      </c>
      <c r="D353" s="12">
        <f t="shared" si="311"/>
        <v>-3.0856284517058574</v>
      </c>
      <c r="E353" s="13">
        <f t="shared" si="308"/>
        <v>23.98732737355791</v>
      </c>
      <c r="F353" s="34">
        <v>579.04248323000002</v>
      </c>
      <c r="G353" s="12">
        <f t="shared" si="312"/>
        <v>-1.7476871617879697</v>
      </c>
      <c r="H353" s="13">
        <f t="shared" si="309"/>
        <v>19.924851945099075</v>
      </c>
      <c r="I353" s="49">
        <f t="shared" si="314"/>
        <v>205.88690971999995</v>
      </c>
      <c r="J353" s="12">
        <f t="shared" si="313"/>
        <v>-6.6603493439285399</v>
      </c>
      <c r="K353" s="12">
        <f t="shared" si="310"/>
        <v>37.043692976186257</v>
      </c>
      <c r="L353" s="28"/>
    </row>
    <row r="354" spans="1:12" s="14" customFormat="1" ht="12.75" customHeight="1" x14ac:dyDescent="0.2">
      <c r="A354" s="88"/>
      <c r="B354" s="31" t="s">
        <v>8</v>
      </c>
      <c r="C354" s="34">
        <v>891.3241362</v>
      </c>
      <c r="D354" s="12">
        <f t="shared" si="311"/>
        <v>13.554689658153407</v>
      </c>
      <c r="E354" s="13">
        <f t="shared" si="308"/>
        <v>16.863724722996174</v>
      </c>
      <c r="F354" s="34">
        <v>659.32651056999998</v>
      </c>
      <c r="G354" s="12">
        <f t="shared" si="312"/>
        <v>13.864963222069937</v>
      </c>
      <c r="H354" s="13">
        <f t="shared" si="309"/>
        <v>13.658061779663822</v>
      </c>
      <c r="I354" s="49">
        <f t="shared" si="314"/>
        <v>231.99762563000002</v>
      </c>
      <c r="J354" s="12">
        <f t="shared" si="313"/>
        <v>12.682067036466705</v>
      </c>
      <c r="K354" s="12">
        <f t="shared" si="310"/>
        <v>27.047294170917692</v>
      </c>
      <c r="L354" s="28"/>
    </row>
    <row r="355" spans="1:12" s="14" customFormat="1" ht="12.75" customHeight="1" x14ac:dyDescent="0.2">
      <c r="A355" s="88"/>
      <c r="B355" s="31" t="s">
        <v>9</v>
      </c>
      <c r="C355" s="34">
        <v>855.70894409000005</v>
      </c>
      <c r="D355" s="12">
        <f t="shared" si="311"/>
        <v>-3.9957621098244855</v>
      </c>
      <c r="E355" s="13">
        <f t="shared" ref="E355:E360" si="315">((C355/C343)-1)*100</f>
        <v>1.0895192313489455</v>
      </c>
      <c r="F355" s="34">
        <v>619.53246025999999</v>
      </c>
      <c r="G355" s="12">
        <f t="shared" si="312"/>
        <v>-6.0355604805875762</v>
      </c>
      <c r="H355" s="13">
        <f t="shared" ref="H355:H360" si="316">((F355/F343)-1)*100</f>
        <v>9.0553757266088617</v>
      </c>
      <c r="I355" s="49">
        <f t="shared" si="314"/>
        <v>236.17648383000005</v>
      </c>
      <c r="J355" s="12">
        <f t="shared" si="313"/>
        <v>1.8012504173920529</v>
      </c>
      <c r="K355" s="12">
        <f t="shared" ref="K355:K360" si="317">((I355/I343)-1)*100</f>
        <v>-15.165431850845668</v>
      </c>
      <c r="L355" s="28"/>
    </row>
    <row r="356" spans="1:12" s="14" customFormat="1" ht="12.75" customHeight="1" x14ac:dyDescent="0.2">
      <c r="A356" s="88"/>
      <c r="B356" s="30" t="s">
        <v>10</v>
      </c>
      <c r="C356" s="33">
        <v>620.43382535000001</v>
      </c>
      <c r="D356" s="23">
        <f t="shared" si="311"/>
        <v>-27.494759797117972</v>
      </c>
      <c r="E356" s="24">
        <f t="shared" si="315"/>
        <v>21.946248616567331</v>
      </c>
      <c r="F356" s="33">
        <v>382.78924125999998</v>
      </c>
      <c r="G356" s="23">
        <f t="shared" si="312"/>
        <v>-38.21320660109491</v>
      </c>
      <c r="H356" s="24">
        <f t="shared" si="316"/>
        <v>19.911689619229335</v>
      </c>
      <c r="I356" s="50">
        <f t="shared" si="314"/>
        <v>237.64458409000002</v>
      </c>
      <c r="J356" s="23">
        <f t="shared" si="313"/>
        <v>0.62161153227122679</v>
      </c>
      <c r="K356" s="23">
        <f t="shared" si="317"/>
        <v>25.372691660004421</v>
      </c>
      <c r="L356" s="28"/>
    </row>
    <row r="357" spans="1:12" s="14" customFormat="1" ht="12.75" customHeight="1" x14ac:dyDescent="0.2">
      <c r="A357" s="88"/>
      <c r="B357" s="31" t="s">
        <v>11</v>
      </c>
      <c r="C357" s="34">
        <v>672.28206550000004</v>
      </c>
      <c r="D357" s="12">
        <f t="shared" ref="D357:D363" si="318">((C357/C356)-1)*100</f>
        <v>8.3567719926861415</v>
      </c>
      <c r="E357" s="13">
        <f t="shared" si="315"/>
        <v>33.754873629738455</v>
      </c>
      <c r="F357" s="34">
        <v>473.76399038</v>
      </c>
      <c r="G357" s="12">
        <f t="shared" ref="G357:G362" si="319">((F357/F356)-1)*100</f>
        <v>23.766276403313991</v>
      </c>
      <c r="H357" s="13">
        <f t="shared" si="316"/>
        <v>56.26012447229165</v>
      </c>
      <c r="I357" s="49">
        <f t="shared" si="314"/>
        <v>198.51807512000005</v>
      </c>
      <c r="J357" s="12">
        <f t="shared" ref="J357:J362" si="320">((I357/I356)-1)*100</f>
        <v>-16.464296512300113</v>
      </c>
      <c r="K357" s="12">
        <f t="shared" si="317"/>
        <v>-0.45884973047487509</v>
      </c>
      <c r="L357" s="28"/>
    </row>
    <row r="358" spans="1:12" s="14" customFormat="1" ht="12.75" customHeight="1" x14ac:dyDescent="0.2">
      <c r="A358" s="88"/>
      <c r="B358" s="32" t="s">
        <v>12</v>
      </c>
      <c r="C358" s="35">
        <v>652.88566355</v>
      </c>
      <c r="D358" s="18">
        <f t="shared" si="318"/>
        <v>-2.8851583204996367</v>
      </c>
      <c r="E358" s="19">
        <f t="shared" si="315"/>
        <v>10.665123755508144</v>
      </c>
      <c r="F358" s="35">
        <v>489.70304741000001</v>
      </c>
      <c r="G358" s="18">
        <f t="shared" si="319"/>
        <v>3.3643454027005193</v>
      </c>
      <c r="H358" s="19">
        <f t="shared" si="316"/>
        <v>20.271487526391986</v>
      </c>
      <c r="I358" s="35">
        <f t="shared" si="314"/>
        <v>163.18261613999999</v>
      </c>
      <c r="J358" s="18">
        <f t="shared" si="320"/>
        <v>-17.799617973648239</v>
      </c>
      <c r="K358" s="18">
        <f t="shared" si="317"/>
        <v>-10.73182781032196</v>
      </c>
      <c r="L358" s="28"/>
    </row>
    <row r="359" spans="1:12" s="14" customFormat="1" ht="12.75" customHeight="1" x14ac:dyDescent="0.2">
      <c r="A359" s="88"/>
      <c r="B359" s="30" t="s">
        <v>13</v>
      </c>
      <c r="C359" s="33">
        <v>853.1945753</v>
      </c>
      <c r="D359" s="23">
        <f t="shared" si="318"/>
        <v>30.680549893045672</v>
      </c>
      <c r="E359" s="24">
        <f t="shared" si="315"/>
        <v>13.814262414873358</v>
      </c>
      <c r="F359" s="33">
        <v>627.45400164</v>
      </c>
      <c r="G359" s="23">
        <f t="shared" si="319"/>
        <v>28.129486830550409</v>
      </c>
      <c r="H359" s="24">
        <f t="shared" si="316"/>
        <v>45.012651586754494</v>
      </c>
      <c r="I359" s="50">
        <f t="shared" si="314"/>
        <v>225.74057366</v>
      </c>
      <c r="J359" s="23">
        <f t="shared" si="320"/>
        <v>38.336165334136687</v>
      </c>
      <c r="K359" s="23">
        <f t="shared" si="317"/>
        <v>-28.776895445844485</v>
      </c>
      <c r="L359" s="28"/>
    </row>
    <row r="360" spans="1:12" s="14" customFormat="1" ht="12.75" customHeight="1" x14ac:dyDescent="0.2">
      <c r="A360" s="88"/>
      <c r="B360" s="31" t="s">
        <v>14</v>
      </c>
      <c r="C360" s="34">
        <v>911.02256094999996</v>
      </c>
      <c r="D360" s="12">
        <f t="shared" si="318"/>
        <v>6.7778191896809226</v>
      </c>
      <c r="E360" s="13">
        <f t="shared" si="315"/>
        <v>20.151979092606776</v>
      </c>
      <c r="F360" s="34">
        <v>666.87102715000003</v>
      </c>
      <c r="G360" s="12">
        <f t="shared" si="319"/>
        <v>6.2820581918314744</v>
      </c>
      <c r="H360" s="13">
        <f t="shared" si="316"/>
        <v>19.38247926420771</v>
      </c>
      <c r="I360" s="49">
        <f t="shared" si="314"/>
        <v>244.15153379999992</v>
      </c>
      <c r="J360" s="12">
        <f t="shared" si="320"/>
        <v>8.1558046218708</v>
      </c>
      <c r="K360" s="12">
        <f t="shared" si="317"/>
        <v>22.305233612697805</v>
      </c>
      <c r="L360" s="28"/>
    </row>
    <row r="361" spans="1:12" s="14" customFormat="1" ht="10.5" customHeight="1" x14ac:dyDescent="0.2">
      <c r="A361" s="89"/>
      <c r="B361" s="32" t="s">
        <v>15</v>
      </c>
      <c r="C361" s="35">
        <v>609.23023087000001</v>
      </c>
      <c r="D361" s="18">
        <f t="shared" si="318"/>
        <v>-33.126767987534322</v>
      </c>
      <c r="E361" s="19">
        <f t="shared" ref="E361:E366" si="321">((C361/C349)-1)*100</f>
        <v>3.7663246161169672</v>
      </c>
      <c r="F361" s="35">
        <v>405.07121719000003</v>
      </c>
      <c r="G361" s="18">
        <f t="shared" si="319"/>
        <v>-39.257937337426583</v>
      </c>
      <c r="H361" s="19">
        <f t="shared" ref="H361:H366" si="322">((F361/F349)-1)*100</f>
        <v>1.3354170383172992</v>
      </c>
      <c r="I361" s="35">
        <f t="shared" si="314"/>
        <v>204.15901367999999</v>
      </c>
      <c r="J361" s="18">
        <f t="shared" si="320"/>
        <v>-16.380204333576032</v>
      </c>
      <c r="K361" s="18">
        <f t="shared" ref="K361:K366" si="323">((I361/I349)-1)*100</f>
        <v>8.9519986734424073</v>
      </c>
      <c r="L361" s="28"/>
    </row>
    <row r="362" spans="1:12" s="14" customFormat="1" ht="12.75" customHeight="1" x14ac:dyDescent="0.2">
      <c r="A362" s="87">
        <v>2019</v>
      </c>
      <c r="B362" s="30" t="s">
        <v>4</v>
      </c>
      <c r="C362" s="33">
        <v>834.66</v>
      </c>
      <c r="D362" s="23">
        <f t="shared" si="318"/>
        <v>37.002393792586275</v>
      </c>
      <c r="E362" s="24">
        <f t="shared" si="321"/>
        <v>18.948765877013486</v>
      </c>
      <c r="F362" s="33">
        <v>621.69000000000005</v>
      </c>
      <c r="G362" s="23">
        <f t="shared" si="319"/>
        <v>53.476715603911764</v>
      </c>
      <c r="H362" s="24">
        <f t="shared" si="322"/>
        <v>24.017178566812447</v>
      </c>
      <c r="I362" s="50">
        <f t="shared" si="314"/>
        <v>212.96999999999991</v>
      </c>
      <c r="J362" s="23">
        <f t="shared" si="320"/>
        <v>4.3157469078540567</v>
      </c>
      <c r="K362" s="23">
        <f t="shared" si="323"/>
        <v>6.2705406239097705</v>
      </c>
      <c r="L362" s="28"/>
    </row>
    <row r="363" spans="1:12" s="14" customFormat="1" ht="12.75" customHeight="1" x14ac:dyDescent="0.2">
      <c r="A363" s="88"/>
      <c r="B363" s="31" t="s">
        <v>5</v>
      </c>
      <c r="C363" s="34">
        <v>795.13</v>
      </c>
      <c r="D363" s="12">
        <f t="shared" si="318"/>
        <v>-4.7360601921740519</v>
      </c>
      <c r="E363" s="13">
        <f t="shared" si="321"/>
        <v>1.5931453775988258</v>
      </c>
      <c r="F363" s="34">
        <v>584.15</v>
      </c>
      <c r="G363" s="12">
        <f t="shared" ref="G363:G368" si="324">((F363/F362)-1)*100</f>
        <v>-6.0383792565426582</v>
      </c>
      <c r="H363" s="13">
        <f t="shared" si="322"/>
        <v>4.8730700095686919</v>
      </c>
      <c r="I363" s="49">
        <f t="shared" si="314"/>
        <v>210.98000000000002</v>
      </c>
      <c r="J363" s="12">
        <f t="shared" ref="J363:J368" si="325">((I363/I362)-1)*100</f>
        <v>-0.93440390665346929</v>
      </c>
      <c r="K363" s="12">
        <f t="shared" si="323"/>
        <v>-6.5030403860971369</v>
      </c>
      <c r="L363" s="28"/>
    </row>
    <row r="364" spans="1:12" s="14" customFormat="1" ht="12.75" customHeight="1" x14ac:dyDescent="0.2">
      <c r="A364" s="88"/>
      <c r="B364" s="32" t="s">
        <v>6</v>
      </c>
      <c r="C364" s="35">
        <v>865.46</v>
      </c>
      <c r="D364" s="18">
        <f t="shared" ref="D364:D369" si="326">((C364/C363)-1)*100</f>
        <v>8.8450945128469627</v>
      </c>
      <c r="E364" s="19">
        <f t="shared" si="321"/>
        <v>6.8573973067275862</v>
      </c>
      <c r="F364" s="35">
        <v>660.24</v>
      </c>
      <c r="G364" s="18">
        <f t="shared" si="324"/>
        <v>13.025763930497302</v>
      </c>
      <c r="H364" s="19">
        <f t="shared" si="322"/>
        <v>12.029961370786356</v>
      </c>
      <c r="I364" s="35">
        <f t="shared" si="314"/>
        <v>205.22000000000003</v>
      </c>
      <c r="J364" s="18">
        <f t="shared" si="325"/>
        <v>-2.7301165987297371</v>
      </c>
      <c r="K364" s="18">
        <f t="shared" si="323"/>
        <v>-6.9626955220735587</v>
      </c>
      <c r="L364" s="28"/>
    </row>
    <row r="365" spans="1:12" s="14" customFormat="1" ht="12.75" customHeight="1" x14ac:dyDescent="0.2">
      <c r="A365" s="88"/>
      <c r="B365" s="31" t="s">
        <v>7</v>
      </c>
      <c r="C365" s="34">
        <v>869.5</v>
      </c>
      <c r="D365" s="12">
        <f t="shared" si="326"/>
        <v>0.4668037806484282</v>
      </c>
      <c r="E365" s="13">
        <f t="shared" si="321"/>
        <v>10.774294835890696</v>
      </c>
      <c r="F365" s="34">
        <v>600.05999999999995</v>
      </c>
      <c r="G365" s="12">
        <f t="shared" si="324"/>
        <v>-9.1148673209741951</v>
      </c>
      <c r="H365" s="13">
        <f t="shared" si="322"/>
        <v>3.6297020302829219</v>
      </c>
      <c r="I365" s="49">
        <f t="shared" si="314"/>
        <v>269.44000000000005</v>
      </c>
      <c r="J365" s="12">
        <f t="shared" si="325"/>
        <v>31.293246272293153</v>
      </c>
      <c r="K365" s="12">
        <f t="shared" si="323"/>
        <v>30.867960652005721</v>
      </c>
      <c r="L365" s="28"/>
    </row>
    <row r="366" spans="1:12" s="14" customFormat="1" ht="12.75" customHeight="1" x14ac:dyDescent="0.2">
      <c r="A366" s="88"/>
      <c r="B366" s="31" t="s">
        <v>8</v>
      </c>
      <c r="C366" s="34">
        <v>953.24</v>
      </c>
      <c r="D366" s="12">
        <f t="shared" si="326"/>
        <v>9.6308223116733807</v>
      </c>
      <c r="E366" s="13">
        <f t="shared" si="321"/>
        <v>6.9465036663280744</v>
      </c>
      <c r="F366" s="34">
        <v>691.9</v>
      </c>
      <c r="G366" s="12">
        <f t="shared" si="324"/>
        <v>15.305136153051357</v>
      </c>
      <c r="H366" s="13">
        <f t="shared" si="322"/>
        <v>4.9404185798383349</v>
      </c>
      <c r="I366" s="49">
        <f t="shared" si="314"/>
        <v>261.34000000000003</v>
      </c>
      <c r="J366" s="12">
        <f t="shared" si="325"/>
        <v>-3.00623515439431</v>
      </c>
      <c r="K366" s="12">
        <f t="shared" si="323"/>
        <v>12.647704600561948</v>
      </c>
      <c r="L366" s="28"/>
    </row>
    <row r="367" spans="1:12" s="14" customFormat="1" ht="12.75" customHeight="1" x14ac:dyDescent="0.2">
      <c r="A367" s="88"/>
      <c r="B367" s="31" t="s">
        <v>9</v>
      </c>
      <c r="C367" s="34">
        <v>939.76</v>
      </c>
      <c r="D367" s="12">
        <f t="shared" si="326"/>
        <v>-1.4141244597373204</v>
      </c>
      <c r="E367" s="13">
        <f t="shared" ref="E367" si="327">((C367/C355)-1)*100</f>
        <v>9.8223883822300841</v>
      </c>
      <c r="F367" s="34">
        <v>663.29</v>
      </c>
      <c r="G367" s="12">
        <f t="shared" si="324"/>
        <v>-4.1349906055788477</v>
      </c>
      <c r="H367" s="13">
        <f t="shared" ref="H367:H368" si="328">((F367/F355)-1)*100</f>
        <v>7.0629938779376067</v>
      </c>
      <c r="I367" s="49">
        <f t="shared" si="314"/>
        <v>276.47000000000003</v>
      </c>
      <c r="J367" s="12">
        <f t="shared" si="325"/>
        <v>5.7893931277263277</v>
      </c>
      <c r="K367" s="12">
        <f t="shared" ref="K367" si="329">((I367/I355)-1)*100</f>
        <v>17.060765541332756</v>
      </c>
      <c r="L367" s="28"/>
    </row>
    <row r="368" spans="1:12" s="14" customFormat="1" ht="12.75" customHeight="1" x14ac:dyDescent="0.2">
      <c r="A368" s="88"/>
      <c r="B368" s="30" t="s">
        <v>10</v>
      </c>
      <c r="C368" s="33">
        <v>740.64</v>
      </c>
      <c r="D368" s="23">
        <f t="shared" si="326"/>
        <v>-21.188388524729717</v>
      </c>
      <c r="E368" s="24">
        <f t="shared" ref="E368" si="330">((C368/C356)-1)*100</f>
        <v>19.374535967988059</v>
      </c>
      <c r="F368" s="33">
        <v>460.43</v>
      </c>
      <c r="G368" s="23">
        <f t="shared" si="324"/>
        <v>-30.583907491444162</v>
      </c>
      <c r="H368" s="24">
        <f t="shared" si="328"/>
        <v>20.28289992802188</v>
      </c>
      <c r="I368" s="50">
        <f t="shared" si="314"/>
        <v>280.20999999999998</v>
      </c>
      <c r="J368" s="23">
        <f t="shared" si="325"/>
        <v>1.352768835678364</v>
      </c>
      <c r="K368" s="23">
        <f t="shared" ref="K368" si="331">((I368/I356)-1)*100</f>
        <v>17.911376382926413</v>
      </c>
      <c r="L368" s="28"/>
    </row>
    <row r="369" spans="1:12" s="14" customFormat="1" ht="12.75" customHeight="1" x14ac:dyDescent="0.2">
      <c r="A369" s="88"/>
      <c r="B369" s="31" t="s">
        <v>11</v>
      </c>
      <c r="C369" s="34">
        <v>662.58</v>
      </c>
      <c r="D369" s="12">
        <f t="shared" si="326"/>
        <v>-10.5395333765392</v>
      </c>
      <c r="E369" s="13">
        <f t="shared" ref="E369" si="332">((C369/C357)-1)*100</f>
        <v>-1.4431539970926055</v>
      </c>
      <c r="F369" s="34">
        <v>445.91</v>
      </c>
      <c r="G369" s="12">
        <f t="shared" ref="G369" si="333">((F369/F368)-1)*100</f>
        <v>-3.1535738331559537</v>
      </c>
      <c r="H369" s="13">
        <f t="shared" ref="H369" si="334">((F369/F357)-1)*100</f>
        <v>-5.8792966425452953</v>
      </c>
      <c r="I369" s="49">
        <f t="shared" si="314"/>
        <v>216.67000000000002</v>
      </c>
      <c r="J369" s="12">
        <f t="shared" ref="J369" si="335">((I369/I368)-1)*100</f>
        <v>-22.675850255165752</v>
      </c>
      <c r="K369" s="12">
        <f t="shared" ref="K369" si="336">((I369/I357)-1)*100</f>
        <v>9.1437139258113032</v>
      </c>
      <c r="L369" s="28"/>
    </row>
    <row r="370" spans="1:12" s="14" customFormat="1" ht="12.75" customHeight="1" x14ac:dyDescent="0.2">
      <c r="A370" s="88"/>
      <c r="B370" s="32" t="s">
        <v>12</v>
      </c>
      <c r="C370" s="35">
        <v>915.76</v>
      </c>
      <c r="D370" s="18">
        <f t="shared" ref="D370" si="337">((C370/C369)-1)*100</f>
        <v>38.211234869751578</v>
      </c>
      <c r="E370" s="19">
        <f t="shared" ref="E370" si="338">((C370/C358)-1)*100</f>
        <v>40.263456700924813</v>
      </c>
      <c r="F370" s="35">
        <v>651.5</v>
      </c>
      <c r="G370" s="18">
        <f t="shared" ref="G370" si="339">((F370/F369)-1)*100</f>
        <v>46.105716400170429</v>
      </c>
      <c r="H370" s="19">
        <f t="shared" ref="H370" si="340">((F370/F358)-1)*100</f>
        <v>33.039809216162944</v>
      </c>
      <c r="I370" s="35">
        <f t="shared" si="314"/>
        <v>264.26</v>
      </c>
      <c r="J370" s="18">
        <f t="shared" ref="J370" si="341">((I370/I369)-1)*100</f>
        <v>21.96427747265426</v>
      </c>
      <c r="K370" s="18">
        <f t="shared" ref="K370" si="342">((I370/I358)-1)*100</f>
        <v>61.941269389431916</v>
      </c>
      <c r="L370" s="28"/>
    </row>
    <row r="371" spans="1:12" s="14" customFormat="1" ht="12.75" customHeight="1" x14ac:dyDescent="0.2">
      <c r="A371" s="88"/>
      <c r="B371" s="30" t="s">
        <v>13</v>
      </c>
      <c r="C371" s="33">
        <v>997.65</v>
      </c>
      <c r="D371" s="23">
        <f t="shared" ref="D371" si="343">((C371/C370)-1)*100</f>
        <v>8.9422992923910094</v>
      </c>
      <c r="E371" s="24">
        <f t="shared" ref="E371" si="344">((C371/C359)-1)*100</f>
        <v>16.931123202372291</v>
      </c>
      <c r="F371" s="33">
        <v>709.13</v>
      </c>
      <c r="G371" s="23">
        <f t="shared" ref="G371" si="345">((F371/F370)-1)*100</f>
        <v>8.8457405986185798</v>
      </c>
      <c r="H371" s="24">
        <f t="shared" ref="H371" si="346">((F371/F359)-1)*100</f>
        <v>13.017049560050676</v>
      </c>
      <c r="I371" s="50">
        <f t="shared" si="314"/>
        <v>288.52</v>
      </c>
      <c r="J371" s="23">
        <f t="shared" ref="J371" si="347">((I371/I370)-1)*100</f>
        <v>9.1803526829637541</v>
      </c>
      <c r="K371" s="23">
        <f t="shared" ref="K371" si="348">((I371/I359)-1)*100</f>
        <v>27.810430939435584</v>
      </c>
      <c r="L371" s="28"/>
    </row>
    <row r="372" spans="1:12" s="14" customFormat="1" ht="12.75" customHeight="1" x14ac:dyDescent="0.2">
      <c r="A372" s="88"/>
      <c r="B372" s="31" t="s">
        <v>14</v>
      </c>
      <c r="C372" s="34">
        <v>893.45</v>
      </c>
      <c r="D372" s="12">
        <f t="shared" ref="D372" si="349">((C372/C371)-1)*100</f>
        <v>-10.444544679997991</v>
      </c>
      <c r="E372" s="13">
        <f t="shared" ref="E372" si="350">((C372/C360)-1)*100</f>
        <v>-1.9288831806399509</v>
      </c>
      <c r="F372" s="34">
        <v>627.44000000000005</v>
      </c>
      <c r="G372" s="12">
        <f t="shared" ref="G372" si="351">((F372/F371)-1)*100</f>
        <v>-11.519749552268266</v>
      </c>
      <c r="H372" s="13">
        <f t="shared" ref="H372" si="352">((F372/F360)-1)*100</f>
        <v>-5.9128415457657457</v>
      </c>
      <c r="I372" s="49">
        <f t="shared" si="314"/>
        <v>266.01</v>
      </c>
      <c r="J372" s="12">
        <f t="shared" ref="J372" si="353">((I372/I371)-1)*100</f>
        <v>-7.8018854845417929</v>
      </c>
      <c r="K372" s="12">
        <f t="shared" ref="K372" si="354">((I372/I360)-1)*100</f>
        <v>8.9528277212895802</v>
      </c>
      <c r="L372" s="28"/>
    </row>
    <row r="373" spans="1:12" s="14" customFormat="1" ht="10.5" customHeight="1" x14ac:dyDescent="0.2">
      <c r="A373" s="89"/>
      <c r="B373" s="32" t="s">
        <v>15</v>
      </c>
      <c r="C373" s="35">
        <v>737.54</v>
      </c>
      <c r="D373" s="18">
        <f t="shared" ref="D373" si="355">((C373/C372)-1)*100</f>
        <v>-17.450332978902019</v>
      </c>
      <c r="E373" s="19">
        <f t="shared" ref="E373" si="356">((C373/C361)-1)*100</f>
        <v>21.06096556416275</v>
      </c>
      <c r="F373" s="35">
        <v>477.66</v>
      </c>
      <c r="G373" s="18">
        <f t="shared" ref="G373" si="357">((F373/F372)-1)*100</f>
        <v>-23.871605253091932</v>
      </c>
      <c r="H373" s="19">
        <f t="shared" ref="H373" si="358">((F373/F361)-1)*100</f>
        <v>17.920005107633209</v>
      </c>
      <c r="I373" s="35">
        <f t="shared" si="314"/>
        <v>259.87999999999994</v>
      </c>
      <c r="J373" s="18">
        <f t="shared" ref="J373" si="359">((I373/I372)-1)*100</f>
        <v>-2.3044246456900286</v>
      </c>
      <c r="K373" s="18">
        <f t="shared" ref="K373" si="360">((I373/I361)-1)*100</f>
        <v>27.292934715749229</v>
      </c>
      <c r="L373" s="28"/>
    </row>
    <row r="374" spans="1:12" s="14" customFormat="1" ht="12.75" customHeight="1" x14ac:dyDescent="0.2">
      <c r="A374" s="87">
        <v>2020</v>
      </c>
      <c r="B374" s="30" t="s">
        <v>4</v>
      </c>
      <c r="C374" s="50">
        <v>820.04</v>
      </c>
      <c r="D374" s="23">
        <f t="shared" ref="D374" si="361">((C374/C373)-1)*100</f>
        <v>11.185833988665017</v>
      </c>
      <c r="E374" s="24">
        <f t="shared" ref="E374" si="362">((C374/C362)-1)*100</f>
        <v>-1.7516114345961231</v>
      </c>
      <c r="F374" s="50">
        <v>557.66999999999996</v>
      </c>
      <c r="G374" s="23">
        <f t="shared" ref="G374" si="363">((F374/F373)-1)*100</f>
        <v>16.75040824017082</v>
      </c>
      <c r="H374" s="24">
        <f t="shared" ref="H374" si="364">((F374/F362)-1)*100</f>
        <v>-10.297736814167846</v>
      </c>
      <c r="I374" s="50">
        <v>262.37</v>
      </c>
      <c r="J374" s="23">
        <f t="shared" ref="J374" si="365">((I374/I373)-1)*100</f>
        <v>0.95813452362631946</v>
      </c>
      <c r="K374" s="23">
        <f t="shared" ref="K374" si="366">((I374/I362)-1)*100</f>
        <v>23.195755270695461</v>
      </c>
      <c r="L374" s="28"/>
    </row>
    <row r="375" spans="1:12" s="14" customFormat="1" ht="12.75" customHeight="1" x14ac:dyDescent="0.2">
      <c r="A375" s="88"/>
      <c r="B375" s="31" t="s">
        <v>5</v>
      </c>
      <c r="C375" s="49">
        <v>908.52</v>
      </c>
      <c r="D375" s="12">
        <f t="shared" ref="D375" si="367">((C375/C374)-1)*100</f>
        <v>10.789717574752444</v>
      </c>
      <c r="E375" s="13">
        <f t="shared" ref="E375" si="368">((C375/C363)-1)*100</f>
        <v>14.260561166098618</v>
      </c>
      <c r="F375" s="49">
        <v>572.53</v>
      </c>
      <c r="G375" s="12">
        <f t="shared" ref="G375" si="369">((F375/F374)-1)*100</f>
        <v>2.6646583104703581</v>
      </c>
      <c r="H375" s="13">
        <f t="shared" ref="H375" si="370">((F375/F363)-1)*100</f>
        <v>-1.9892150988615964</v>
      </c>
      <c r="I375" s="49">
        <v>335.99</v>
      </c>
      <c r="J375" s="12">
        <f t="shared" ref="J375" si="371">((I375/I374)-1)*100</f>
        <v>28.059610473758447</v>
      </c>
      <c r="K375" s="12">
        <f t="shared" ref="K375" si="372">((I375/I363)-1)*100</f>
        <v>59.252061806806331</v>
      </c>
      <c r="L375" s="28"/>
    </row>
    <row r="376" spans="1:12" s="14" customFormat="1" ht="12.75" customHeight="1" x14ac:dyDescent="0.2">
      <c r="A376" s="88"/>
      <c r="B376" s="32" t="s">
        <v>6</v>
      </c>
      <c r="C376" s="35">
        <v>835.73</v>
      </c>
      <c r="D376" s="18">
        <f t="shared" ref="D376" si="373">((C376/C375)-1)*100</f>
        <v>-8.0119314929775864</v>
      </c>
      <c r="E376" s="19">
        <f t="shared" ref="E376" si="374">((C376/C364)-1)*100</f>
        <v>-3.4351674254153863</v>
      </c>
      <c r="F376" s="35">
        <v>425.95</v>
      </c>
      <c r="G376" s="18">
        <f t="shared" ref="G376" si="375">((F376/F375)-1)*100</f>
        <v>-25.602151852304679</v>
      </c>
      <c r="H376" s="19">
        <f t="shared" ref="H376" si="376">((F376/F364)-1)*100</f>
        <v>-35.485581000848178</v>
      </c>
      <c r="I376" s="35">
        <v>409.78</v>
      </c>
      <c r="J376" s="18">
        <f t="shared" ref="J376" si="377">((I376/I375)-1)*100</f>
        <v>21.961963153665277</v>
      </c>
      <c r="K376" s="18">
        <f t="shared" ref="K376" si="378">((I376/I364)-1)*100</f>
        <v>99.678393918721326</v>
      </c>
      <c r="L376" s="28"/>
    </row>
    <row r="377" spans="1:12" s="14" customFormat="1" ht="12.75" customHeight="1" x14ac:dyDescent="0.2">
      <c r="A377" s="88"/>
      <c r="B377" s="31" t="s">
        <v>7</v>
      </c>
      <c r="C377" s="49">
        <v>408.13</v>
      </c>
      <c r="D377" s="12">
        <f t="shared" ref="D377" si="379">((C377/C376)-1)*100</f>
        <v>-51.164849891711441</v>
      </c>
      <c r="E377" s="13">
        <f t="shared" ref="E377" si="380">((C377/C365)-1)*100</f>
        <v>-53.061529614721103</v>
      </c>
      <c r="F377" s="49">
        <v>200.19</v>
      </c>
      <c r="G377" s="12">
        <f t="shared" ref="G377" si="381">((F377/F376)-1)*100</f>
        <v>-53.001526000704317</v>
      </c>
      <c r="H377" s="13">
        <f t="shared" ref="H377" si="382">((F377/F365)-1)*100</f>
        <v>-66.638336166383354</v>
      </c>
      <c r="I377" s="49">
        <v>207.94</v>
      </c>
      <c r="J377" s="12">
        <f t="shared" ref="J377" si="383">((I377/I376)-1)*100</f>
        <v>-49.255698179510951</v>
      </c>
      <c r="K377" s="12">
        <f t="shared" ref="K377" si="384">((I377/I365)-1)*100</f>
        <v>-22.82511876484562</v>
      </c>
      <c r="L377" s="28"/>
    </row>
    <row r="378" spans="1:12" s="14" customFormat="1" ht="12.75" customHeight="1" x14ac:dyDescent="0.2">
      <c r="A378" s="88"/>
      <c r="B378" s="31" t="s">
        <v>8</v>
      </c>
      <c r="C378" s="49">
        <v>531.96</v>
      </c>
      <c r="D378" s="12">
        <f t="shared" ref="D378" si="385">((C378/C377)-1)*100</f>
        <v>30.340822777056342</v>
      </c>
      <c r="E378" s="13">
        <f t="shared" ref="E378" si="386">((C378/C366)-1)*100</f>
        <v>-44.1945365280517</v>
      </c>
      <c r="F378" s="49">
        <v>348.6</v>
      </c>
      <c r="G378" s="12">
        <f t="shared" ref="G378" si="387">((F378/F377)-1)*100</f>
        <v>74.134572156451384</v>
      </c>
      <c r="H378" s="13">
        <f t="shared" ref="H378" si="388">((F378/F366)-1)*100</f>
        <v>-49.616996675820204</v>
      </c>
      <c r="I378" s="49">
        <v>183.36</v>
      </c>
      <c r="J378" s="12">
        <f t="shared" ref="J378" si="389">((I378/I377)-1)*100</f>
        <v>-11.820717514667688</v>
      </c>
      <c r="K378" s="12">
        <f t="shared" ref="K378" si="390">((I378/I366)-1)*100</f>
        <v>-29.838524527435528</v>
      </c>
      <c r="L378" s="28"/>
    </row>
    <row r="379" spans="1:12" s="14" customFormat="1" ht="12.75" customHeight="1" x14ac:dyDescent="0.2">
      <c r="A379" s="88"/>
      <c r="B379" s="31" t="s">
        <v>9</v>
      </c>
      <c r="C379" s="49">
        <v>832.33</v>
      </c>
      <c r="D379" s="12">
        <f t="shared" ref="D379" si="391">((C379/C378)-1)*100</f>
        <v>56.464771787352433</v>
      </c>
      <c r="E379" s="13">
        <f t="shared" ref="E379" si="392">((C379/C367)-1)*100</f>
        <v>-11.431642121392693</v>
      </c>
      <c r="F379" s="49">
        <v>488.41</v>
      </c>
      <c r="G379" s="12">
        <f t="shared" ref="G379" si="393">((F379/F378)-1)*100</f>
        <v>40.106138841078611</v>
      </c>
      <c r="H379" s="13">
        <f t="shared" ref="H379" si="394">((F379/F367)-1)*100</f>
        <v>-26.365541467533049</v>
      </c>
      <c r="I379" s="49">
        <v>343.92</v>
      </c>
      <c r="J379" s="12">
        <f t="shared" ref="J379" si="395">((I379/I378)-1)*100</f>
        <v>87.565445026177997</v>
      </c>
      <c r="K379" s="12">
        <f t="shared" ref="K379" si="396">((I379/I367)-1)*100</f>
        <v>24.39686041885194</v>
      </c>
      <c r="L379" s="28"/>
    </row>
    <row r="380" spans="1:12" s="14" customFormat="1" ht="12.75" customHeight="1" x14ac:dyDescent="0.2">
      <c r="A380" s="88"/>
      <c r="B380" s="30" t="s">
        <v>10</v>
      </c>
      <c r="C380" s="50">
        <v>587.04999999999995</v>
      </c>
      <c r="D380" s="23">
        <f t="shared" ref="D380" si="397">((C380/C379)-1)*100</f>
        <v>-29.469080773251001</v>
      </c>
      <c r="E380" s="24">
        <f t="shared" ref="E380" si="398">((C380/C368)-1)*100</f>
        <v>-20.737470295960257</v>
      </c>
      <c r="F380" s="50">
        <v>352.55</v>
      </c>
      <c r="G380" s="23">
        <f t="shared" ref="G380" si="399">((F380/F379)-1)*100</f>
        <v>-27.816793267951113</v>
      </c>
      <c r="H380" s="24">
        <f t="shared" ref="H380" si="400">((F380/F368)-1)*100</f>
        <v>-23.430271702538931</v>
      </c>
      <c r="I380" s="50">
        <v>234.5</v>
      </c>
      <c r="J380" s="23">
        <f t="shared" ref="J380" si="401">((I380/I379)-1)*100</f>
        <v>-31.815538497324958</v>
      </c>
      <c r="K380" s="23">
        <f t="shared" ref="K380" si="402">((I380/I368)-1)*100</f>
        <v>-16.312765425930543</v>
      </c>
      <c r="L380" s="28"/>
    </row>
    <row r="381" spans="1:12" s="14" customFormat="1" ht="12.75" customHeight="1" x14ac:dyDescent="0.2">
      <c r="A381" s="88"/>
      <c r="B381" s="31" t="s">
        <v>11</v>
      </c>
      <c r="C381" s="49">
        <v>595.63</v>
      </c>
      <c r="D381" s="12">
        <f t="shared" ref="D381" si="403">((C381/C380)-1)*100</f>
        <v>1.461545013201615</v>
      </c>
      <c r="E381" s="13">
        <f t="shared" ref="E381" si="404">((C381/C369)-1)*100</f>
        <v>-10.104440218539656</v>
      </c>
      <c r="F381" s="49">
        <v>360.73</v>
      </c>
      <c r="G381" s="12">
        <f t="shared" ref="G381" si="405">((F381/F380)-1)*100</f>
        <v>2.3202382640760133</v>
      </c>
      <c r="H381" s="13">
        <f t="shared" ref="H381" si="406">((F381/F369)-1)*100</f>
        <v>-19.102509475006169</v>
      </c>
      <c r="I381" s="49">
        <v>234.9</v>
      </c>
      <c r="J381" s="12">
        <f t="shared" ref="J381" si="407">((I381/I380)-1)*100</f>
        <v>0.17057569296374808</v>
      </c>
      <c r="K381" s="12">
        <f t="shared" ref="K381" si="408">((I381/I369)-1)*100</f>
        <v>8.4137167120505794</v>
      </c>
      <c r="L381" s="28"/>
    </row>
    <row r="382" spans="1:12" s="14" customFormat="1" ht="12.75" customHeight="1" x14ac:dyDescent="0.2">
      <c r="A382" s="88"/>
      <c r="B382" s="32" t="s">
        <v>12</v>
      </c>
      <c r="C382" s="35">
        <v>885.4</v>
      </c>
      <c r="D382" s="18">
        <f t="shared" ref="D382" si="409">((C382/C381)-1)*100</f>
        <v>48.649329281600998</v>
      </c>
      <c r="E382" s="19">
        <f t="shared" ref="E382" si="410">((C382/C370)-1)*100</f>
        <v>-3.315279112431202</v>
      </c>
      <c r="F382" s="35">
        <v>604.55999999999995</v>
      </c>
      <c r="G382" s="18">
        <f t="shared" ref="G382" si="411">((F382/F381)-1)*100</f>
        <v>67.593490976630704</v>
      </c>
      <c r="H382" s="19">
        <f t="shared" ref="H382" si="412">((F382/F370)-1)*100</f>
        <v>-7.2049117421335467</v>
      </c>
      <c r="I382" s="35">
        <v>280.83999999999997</v>
      </c>
      <c r="J382" s="18">
        <f t="shared" ref="J382" si="413">((I382/I381)-1)*100</f>
        <v>19.55725840783311</v>
      </c>
      <c r="K382" s="18">
        <f t="shared" ref="K382" si="414">((I382/I370)-1)*100</f>
        <v>6.2741239688185901</v>
      </c>
      <c r="L382" s="28"/>
    </row>
    <row r="383" spans="1:12" s="14" customFormat="1" ht="12.75" customHeight="1" x14ac:dyDescent="0.2">
      <c r="A383" s="88"/>
      <c r="B383" s="30" t="s">
        <v>13</v>
      </c>
      <c r="C383" s="50">
        <v>972.76</v>
      </c>
      <c r="D383" s="23">
        <f t="shared" ref="D383" si="415">((C383/C382)-1)*100</f>
        <v>9.8667269030946478</v>
      </c>
      <c r="E383" s="24">
        <f t="shared" ref="E383" si="416">((C383/C371)-1)*100</f>
        <v>-2.4948629278805146</v>
      </c>
      <c r="F383" s="50">
        <v>672.09</v>
      </c>
      <c r="G383" s="23">
        <f t="shared" ref="G383" si="417">((F383/F382)-1)*100</f>
        <v>11.170107185391043</v>
      </c>
      <c r="H383" s="24">
        <f t="shared" ref="H383" si="418">((F383/F371)-1)*100</f>
        <v>-5.2233017923370877</v>
      </c>
      <c r="I383" s="50">
        <v>300.67</v>
      </c>
      <c r="J383" s="23">
        <f t="shared" ref="J383" si="419">((I383/I382)-1)*100</f>
        <v>7.0609599772112341</v>
      </c>
      <c r="K383" s="23">
        <f t="shared" ref="K383" si="420">((I383/I371)-1)*100</f>
        <v>4.2111465409677029</v>
      </c>
      <c r="L383" s="28"/>
    </row>
    <row r="384" spans="1:12" s="14" customFormat="1" ht="12.75" customHeight="1" x14ac:dyDescent="0.2">
      <c r="A384" s="88"/>
      <c r="B384" s="31" t="s">
        <v>14</v>
      </c>
      <c r="C384" s="49">
        <v>848.92</v>
      </c>
      <c r="D384" s="12">
        <f t="shared" ref="D384" si="421">((C384/C383)-1)*100</f>
        <v>-12.730786627739633</v>
      </c>
      <c r="E384" s="13">
        <f t="shared" ref="E384" si="422">((C384/C372)-1)*100</f>
        <v>-4.984050590407973</v>
      </c>
      <c r="F384" s="49">
        <v>572.04</v>
      </c>
      <c r="G384" s="12">
        <f t="shared" ref="G384" si="423">((F384/F383)-1)*100</f>
        <v>-14.886399142971928</v>
      </c>
      <c r="H384" s="13">
        <f t="shared" ref="H384" si="424">((F384/F372)-1)*100</f>
        <v>-8.829529516766554</v>
      </c>
      <c r="I384" s="49">
        <v>276.88</v>
      </c>
      <c r="J384" s="12">
        <f t="shared" ref="J384" si="425">((I384/I383)-1)*100</f>
        <v>-7.9123291316060884</v>
      </c>
      <c r="K384" s="12">
        <f t="shared" ref="K384" si="426">((I384/I372)-1)*100</f>
        <v>4.0863125446411797</v>
      </c>
      <c r="L384" s="28"/>
    </row>
    <row r="385" spans="1:22" s="14" customFormat="1" ht="10.5" customHeight="1" x14ac:dyDescent="0.25">
      <c r="A385" s="89"/>
      <c r="B385" s="32" t="s">
        <v>15</v>
      </c>
      <c r="C385" s="35">
        <v>691.19</v>
      </c>
      <c r="D385" s="18">
        <f t="shared" ref="D385" si="427">((C385/C384)-1)*100</f>
        <v>-18.580078217028685</v>
      </c>
      <c r="E385" s="19">
        <f t="shared" ref="E385" si="428">((C385/C373)-1)*100</f>
        <v>-6.284404913631791</v>
      </c>
      <c r="F385" s="35">
        <v>423.06</v>
      </c>
      <c r="G385" s="18">
        <f t="shared" ref="G385" si="429">((F385/F384)-1)*100</f>
        <v>-26.043633312355773</v>
      </c>
      <c r="H385" s="19">
        <f t="shared" ref="H385" si="430">((F385/F373)-1)*100</f>
        <v>-11.430724783318681</v>
      </c>
      <c r="I385" s="35">
        <v>268.13</v>
      </c>
      <c r="J385" s="18">
        <f t="shared" ref="J385" si="431">((I385/I384)-1)*100</f>
        <v>-3.1602138110372713</v>
      </c>
      <c r="K385" s="18">
        <f t="shared" ref="K385" si="432">((I385/I373)-1)*100</f>
        <v>3.1745420963521953</v>
      </c>
      <c r="L385" s="28"/>
      <c r="M385" s="2"/>
    </row>
    <row r="386" spans="1:22" s="14" customFormat="1" ht="10.5" customHeight="1" x14ac:dyDescent="0.2">
      <c r="A386" s="87">
        <v>2021</v>
      </c>
      <c r="B386" s="30" t="s">
        <v>4</v>
      </c>
      <c r="C386" s="65">
        <v>712.98</v>
      </c>
      <c r="D386" s="23">
        <f t="shared" ref="D386" si="433">((C386/C385)-1)*100</f>
        <v>3.1525340355039733</v>
      </c>
      <c r="E386" s="24">
        <f t="shared" ref="E386" si="434">((C386/C374)-1)*100</f>
        <v>-13.055460709233691</v>
      </c>
      <c r="F386" s="50">
        <v>487.37</v>
      </c>
      <c r="G386" s="23">
        <f t="shared" ref="G386" si="435">((F386/F385)-1)*100</f>
        <v>15.201153500685471</v>
      </c>
      <c r="H386" s="24">
        <f t="shared" ref="H386" si="436">((F386/F374)-1)*100</f>
        <v>-12.606021482238594</v>
      </c>
      <c r="I386" s="50">
        <v>225.61</v>
      </c>
      <c r="J386" s="23">
        <f t="shared" ref="J386" si="437">((I386/I385)-1)*100</f>
        <v>-15.857979338380634</v>
      </c>
      <c r="K386" s="23">
        <f t="shared" ref="K386" si="438">((I386/I374)-1)*100</f>
        <v>-14.010748180051069</v>
      </c>
      <c r="L386" s="28"/>
    </row>
    <row r="387" spans="1:22" s="14" customFormat="1" ht="10.5" customHeight="1" x14ac:dyDescent="0.25">
      <c r="A387" s="94"/>
      <c r="B387" s="31" t="s">
        <v>5</v>
      </c>
      <c r="C387" s="66">
        <v>760.34</v>
      </c>
      <c r="D387" s="12">
        <f t="shared" ref="D387" si="439">((C387/C386)-1)*100</f>
        <v>6.6425425678139582</v>
      </c>
      <c r="E387" s="13">
        <f t="shared" ref="E387" si="440">((C387/C375)-1)*100</f>
        <v>-16.310042706819882</v>
      </c>
      <c r="F387" s="49">
        <v>475.26</v>
      </c>
      <c r="G387" s="12">
        <f t="shared" ref="G387" si="441">((F387/F386)-1)*100</f>
        <v>-2.484765168147407</v>
      </c>
      <c r="H387" s="13">
        <f t="shared" ref="H387" si="442">((F387/F375)-1)*100</f>
        <v>-16.98950273348121</v>
      </c>
      <c r="I387" s="49">
        <v>285.08000000000004</v>
      </c>
      <c r="J387" s="12">
        <f t="shared" ref="J387" si="443">((I387/I386)-1)*100</f>
        <v>26.359647178759825</v>
      </c>
      <c r="K387" s="12">
        <f t="shared" ref="K387" si="444">((I387/I375)-1)*100</f>
        <v>-15.152236673710517</v>
      </c>
      <c r="L387" s="28"/>
      <c r="O387" s="2"/>
    </row>
    <row r="388" spans="1:22" s="14" customFormat="1" ht="10.5" customHeight="1" x14ac:dyDescent="0.25">
      <c r="A388" s="94"/>
      <c r="B388" s="32" t="s">
        <v>6</v>
      </c>
      <c r="C388" s="64">
        <v>867.02</v>
      </c>
      <c r="D388" s="18">
        <f t="shared" ref="D388" si="445">((C388/C387)-1)*100</f>
        <v>14.030565273430295</v>
      </c>
      <c r="E388" s="19">
        <f t="shared" ref="E388" si="446">((C388/C376)-1)*100</f>
        <v>3.744032163497768</v>
      </c>
      <c r="F388" s="35">
        <v>542.08000000000004</v>
      </c>
      <c r="G388" s="18">
        <f t="shared" ref="G388" si="447">((F388/F387)-1)*100</f>
        <v>14.059672600260932</v>
      </c>
      <c r="H388" s="19">
        <f t="shared" ref="H388" si="448">((F388/F376)-1)*100</f>
        <v>27.263763352506174</v>
      </c>
      <c r="I388" s="35">
        <v>324.93999999999994</v>
      </c>
      <c r="J388" s="18">
        <f t="shared" ref="J388" si="449">((I388/I387)-1)*100</f>
        <v>13.982040129086526</v>
      </c>
      <c r="K388" s="18">
        <f t="shared" ref="K388" si="450">((I388/I376)-1)*100</f>
        <v>-20.703792278783752</v>
      </c>
      <c r="L388" s="28"/>
      <c r="O388" s="2"/>
    </row>
    <row r="389" spans="1:22" s="14" customFormat="1" ht="10.5" customHeight="1" x14ac:dyDescent="0.25">
      <c r="A389" s="94"/>
      <c r="B389" s="31" t="s">
        <v>7</v>
      </c>
      <c r="C389" s="66">
        <v>810.74</v>
      </c>
      <c r="D389" s="12">
        <f t="shared" ref="D389:D390" si="451">((C389/C388)-1)*100</f>
        <v>-6.4911997416437934</v>
      </c>
      <c r="E389" s="13">
        <f t="shared" ref="E389:E390" si="452">((C389/C377)-1)*100</f>
        <v>98.647489770416286</v>
      </c>
      <c r="F389" s="49">
        <v>519.95000000000005</v>
      </c>
      <c r="G389" s="12">
        <f t="shared" ref="G389:G390" si="453">((F389/F388)-1)*100</f>
        <v>-4.0824232585596203</v>
      </c>
      <c r="H389" s="13">
        <f t="shared" ref="H389:H390" si="454">((F389/F377)-1)*100</f>
        <v>159.72825815475301</v>
      </c>
      <c r="I389" s="49">
        <v>290.78999999999996</v>
      </c>
      <c r="J389" s="12">
        <f t="shared" ref="J389" si="455">((I389/I388)-1)*100</f>
        <v>-10.509632547547232</v>
      </c>
      <c r="K389" s="12">
        <f t="shared" ref="K389" si="456">((I389/I377)-1)*100</f>
        <v>39.843224006925062</v>
      </c>
      <c r="L389" s="28"/>
      <c r="O389" s="2"/>
      <c r="P389" s="6"/>
      <c r="Q389" s="6"/>
      <c r="R389" s="6"/>
      <c r="S389" s="6"/>
      <c r="T389" s="6"/>
      <c r="U389" s="6"/>
      <c r="V389" s="6"/>
    </row>
    <row r="390" spans="1:22" s="14" customFormat="1" ht="10.5" customHeight="1" x14ac:dyDescent="0.25">
      <c r="A390" s="94"/>
      <c r="B390" s="31" t="s">
        <v>8</v>
      </c>
      <c r="C390" s="66">
        <v>863.01</v>
      </c>
      <c r="D390" s="12">
        <f t="shared" si="451"/>
        <v>6.4471963884845884</v>
      </c>
      <c r="E390" s="13">
        <f t="shared" si="452"/>
        <v>62.232122715993675</v>
      </c>
      <c r="F390" s="49">
        <v>561.77</v>
      </c>
      <c r="G390" s="12">
        <f t="shared" si="453"/>
        <v>8.0430810654870566</v>
      </c>
      <c r="H390" s="13">
        <f t="shared" si="454"/>
        <v>61.15031554790589</v>
      </c>
      <c r="I390" s="49">
        <v>301.24</v>
      </c>
      <c r="J390" s="12">
        <f t="shared" ref="J390" si="457">((I390/I389)-1)*100</f>
        <v>3.5936586540115112</v>
      </c>
      <c r="K390" s="12">
        <f t="shared" ref="K390" si="458">((I390/I378)-1)*100</f>
        <v>64.288830715532285</v>
      </c>
      <c r="L390" s="28"/>
      <c r="O390" s="2"/>
      <c r="P390" s="6"/>
      <c r="Q390" s="6"/>
      <c r="R390" s="6"/>
      <c r="S390" s="6"/>
      <c r="T390" s="6"/>
      <c r="U390" s="6"/>
      <c r="V390" s="6"/>
    </row>
    <row r="391" spans="1:22" s="14" customFormat="1" ht="10.5" customHeight="1" x14ac:dyDescent="0.25">
      <c r="A391" s="94"/>
      <c r="B391" s="54" t="s">
        <v>9</v>
      </c>
      <c r="C391" s="67">
        <v>906.62</v>
      </c>
      <c r="D391" s="56">
        <f t="shared" ref="D391" si="459">((C391/C390)-1)*100</f>
        <v>5.0532438789816947</v>
      </c>
      <c r="E391" s="57">
        <f t="shared" ref="E391" si="460">((C391/C379)-1)*100</f>
        <v>8.9255463578147953</v>
      </c>
      <c r="F391" s="55">
        <v>543.86</v>
      </c>
      <c r="G391" s="56">
        <f t="shared" ref="G391" si="461">((F391/F390)-1)*100</f>
        <v>-3.1881374939921936</v>
      </c>
      <c r="H391" s="57">
        <f t="shared" ref="H391" si="462">((F391/F379)-1)*100</f>
        <v>11.353166397084413</v>
      </c>
      <c r="I391" s="55">
        <v>362.76</v>
      </c>
      <c r="J391" s="56">
        <f t="shared" ref="J391" si="463">((I391/I390)-1)*100</f>
        <v>20.422254680653285</v>
      </c>
      <c r="K391" s="56">
        <f t="shared" ref="K391" si="464">((I391/I379)-1)*100</f>
        <v>5.4780181437543485</v>
      </c>
      <c r="L391" s="28"/>
      <c r="O391" s="2"/>
      <c r="P391" s="2"/>
      <c r="Q391" s="2"/>
      <c r="R391" s="2"/>
      <c r="S391" s="2"/>
      <c r="T391" s="2"/>
      <c r="U391" s="6"/>
      <c r="V391" s="6"/>
    </row>
    <row r="392" spans="1:22" s="14" customFormat="1" ht="10.5" customHeight="1" x14ac:dyDescent="0.25">
      <c r="A392" s="95"/>
      <c r="B392" s="31" t="s">
        <v>10</v>
      </c>
      <c r="C392" s="66">
        <v>797.57</v>
      </c>
      <c r="D392" s="12">
        <f t="shared" ref="D392:D393" si="465">((C392/C391)-1)*100</f>
        <v>-12.028192627561706</v>
      </c>
      <c r="E392" s="13">
        <f t="shared" ref="E392:E393" si="466">((C392/C380)-1)*100</f>
        <v>35.860659228345135</v>
      </c>
      <c r="F392" s="49">
        <v>451.96</v>
      </c>
      <c r="G392" s="12">
        <f t="shared" ref="G392" si="467">((F392/F391)-1)*100</f>
        <v>-16.897731033721918</v>
      </c>
      <c r="H392" s="13">
        <f t="shared" ref="H392" si="468">((F392/F380)-1)*100</f>
        <v>28.197418805843121</v>
      </c>
      <c r="I392" s="49">
        <v>345.61000000000007</v>
      </c>
      <c r="J392" s="12">
        <f t="shared" ref="J392" si="469">((I392/I391)-1)*100</f>
        <v>-4.727643621126898</v>
      </c>
      <c r="K392" s="12">
        <f t="shared" ref="K392" si="470">((I392/I380)-1)*100</f>
        <v>47.381663113006425</v>
      </c>
      <c r="L392" s="28"/>
      <c r="O392" s="2"/>
      <c r="P392" s="2"/>
      <c r="Q392" s="2"/>
      <c r="R392" s="2"/>
      <c r="S392" s="2"/>
      <c r="T392" s="2"/>
      <c r="U392" s="47"/>
      <c r="V392" s="47"/>
    </row>
    <row r="393" spans="1:22" s="14" customFormat="1" ht="10.5" customHeight="1" x14ac:dyDescent="0.25">
      <c r="A393" s="95"/>
      <c r="B393" s="31" t="s">
        <v>11</v>
      </c>
      <c r="C393" s="66">
        <v>631.9</v>
      </c>
      <c r="D393" s="12">
        <f t="shared" si="465"/>
        <v>-20.77184447760072</v>
      </c>
      <c r="E393" s="13">
        <f t="shared" si="466"/>
        <v>6.0893507714520734</v>
      </c>
      <c r="F393" s="49">
        <v>334.3</v>
      </c>
      <c r="G393" s="12">
        <f t="shared" ref="G393" si="471">((F393/F392)-1)*100</f>
        <v>-26.033277281175316</v>
      </c>
      <c r="H393" s="13">
        <f t="shared" ref="H393" si="472">((F393/F381)-1)*100</f>
        <v>-7.3268095251295957</v>
      </c>
      <c r="I393" s="49">
        <v>297.59999999999997</v>
      </c>
      <c r="J393" s="12">
        <f t="shared" ref="J393" si="473">((I393/I392)-1)*100</f>
        <v>-13.891380457741409</v>
      </c>
      <c r="K393" s="12">
        <f t="shared" ref="K393" si="474">((I393/I381)-1)*100</f>
        <v>26.692209450830127</v>
      </c>
      <c r="L393" s="28"/>
      <c r="O393" s="2"/>
      <c r="P393" s="2"/>
      <c r="Q393" s="2"/>
      <c r="R393" s="2"/>
      <c r="S393" s="2"/>
      <c r="T393" s="2"/>
      <c r="U393" s="2"/>
      <c r="V393" s="2"/>
    </row>
    <row r="394" spans="1:22" s="14" customFormat="1" ht="10.5" customHeight="1" x14ac:dyDescent="0.25">
      <c r="A394" s="95"/>
      <c r="B394" s="54" t="s">
        <v>12</v>
      </c>
      <c r="C394" s="67">
        <v>843.67</v>
      </c>
      <c r="D394" s="56">
        <f t="shared" ref="D394" si="475">((C394/C393)-1)*100</f>
        <v>33.51321411615762</v>
      </c>
      <c r="E394" s="57">
        <f t="shared" ref="E394" si="476">((C394/C382)-1)*100</f>
        <v>-4.713124011746106</v>
      </c>
      <c r="F394" s="55">
        <v>557.07000000000005</v>
      </c>
      <c r="G394" s="56">
        <f t="shared" ref="G394" si="477">((F394/F393)-1)*100</f>
        <v>66.637750523481913</v>
      </c>
      <c r="H394" s="57">
        <f t="shared" ref="H394" si="478">((F394/F382)-1)*100</f>
        <v>-7.8552997221119298</v>
      </c>
      <c r="I394" s="55">
        <v>286.59999999999991</v>
      </c>
      <c r="J394" s="56">
        <f t="shared" ref="J394" si="479">((I394/I393)-1)*100</f>
        <v>-3.6962365591398094</v>
      </c>
      <c r="K394" s="56">
        <f t="shared" ref="K394" si="480">((I394/I382)-1)*100</f>
        <v>2.0509898874804033</v>
      </c>
      <c r="L394" s="28"/>
      <c r="O394" s="2"/>
      <c r="P394" s="2"/>
      <c r="Q394" s="2"/>
      <c r="R394" s="2"/>
      <c r="S394" s="2"/>
      <c r="T394" s="2"/>
      <c r="U394" s="2"/>
      <c r="V394" s="2"/>
    </row>
    <row r="395" spans="1:22" s="14" customFormat="1" ht="10.5" customHeight="1" x14ac:dyDescent="0.25">
      <c r="A395" s="95"/>
      <c r="B395" s="31" t="s">
        <v>13</v>
      </c>
      <c r="C395" s="66">
        <v>819.43</v>
      </c>
      <c r="D395" s="12">
        <f t="shared" ref="D395" si="481">((C395/C394)-1)*100</f>
        <v>-2.8731613071461548</v>
      </c>
      <c r="E395" s="13">
        <f t="shared" ref="E395" si="482">((C395/C383)-1)*100</f>
        <v>-15.762366873637902</v>
      </c>
      <c r="F395" s="49">
        <v>513.9</v>
      </c>
      <c r="G395" s="12">
        <f t="shared" ref="G395" si="483">((F395/F394)-1)*100</f>
        <v>-7.7494749313371862</v>
      </c>
      <c r="H395" s="13">
        <f t="shared" ref="H395" si="484">((F395/F383)-1)*100</f>
        <v>-23.537026291121734</v>
      </c>
      <c r="I395" s="49">
        <v>305.52999999999997</v>
      </c>
      <c r="J395" s="12">
        <f t="shared" ref="J395" si="485">((I395/I394)-1)*100</f>
        <v>6.6050244242847445</v>
      </c>
      <c r="K395" s="12">
        <f t="shared" ref="K395" si="486">((I395/I383)-1)*100</f>
        <v>1.6163900621944283</v>
      </c>
      <c r="L395" s="28"/>
      <c r="O395" s="2"/>
      <c r="P395" s="2"/>
      <c r="Q395" s="2"/>
      <c r="R395" s="2"/>
      <c r="S395" s="2"/>
      <c r="T395" s="2"/>
      <c r="U395" s="2"/>
      <c r="V395" s="2"/>
    </row>
    <row r="396" spans="1:22" s="14" customFormat="1" ht="10.5" customHeight="1" x14ac:dyDescent="0.25">
      <c r="A396" s="95"/>
      <c r="B396" s="31" t="s">
        <v>14</v>
      </c>
      <c r="C396" s="66">
        <v>849.38</v>
      </c>
      <c r="D396" s="12">
        <f t="shared" ref="D396" si="487">((C396/C395)-1)*100</f>
        <v>3.6549796809977719</v>
      </c>
      <c r="E396" s="13">
        <f t="shared" ref="E396" si="488">((C396/C384)-1)*100</f>
        <v>5.4186495782881927E-2</v>
      </c>
      <c r="F396" s="49">
        <v>579.84</v>
      </c>
      <c r="G396" s="12">
        <f t="shared" ref="G396" si="489">((F396/F395)-1)*100</f>
        <v>12.83129013426738</v>
      </c>
      <c r="H396" s="13">
        <f t="shared" ref="H396" si="490">((F396/F384)-1)*100</f>
        <v>1.3635410111181079</v>
      </c>
      <c r="I396" s="49">
        <v>269.53999999999996</v>
      </c>
      <c r="J396" s="12">
        <f t="shared" ref="J396" si="491">((I396/I395)-1)*100</f>
        <v>-11.779530651654502</v>
      </c>
      <c r="K396" s="12">
        <f t="shared" ref="K396" si="492">((I396/I384)-1)*100</f>
        <v>-2.6509679283444165</v>
      </c>
      <c r="L396" s="28"/>
      <c r="O396" s="2"/>
      <c r="P396" s="2"/>
      <c r="Q396" s="2"/>
      <c r="R396" s="2"/>
      <c r="S396" s="2"/>
      <c r="T396" s="2"/>
      <c r="U396" s="2"/>
      <c r="V396" s="2"/>
    </row>
    <row r="397" spans="1:22" s="14" customFormat="1" ht="10.5" customHeight="1" x14ac:dyDescent="0.25">
      <c r="A397" s="96"/>
      <c r="B397" s="32" t="s">
        <v>15</v>
      </c>
      <c r="C397" s="68">
        <v>634.54999999999995</v>
      </c>
      <c r="D397" s="58">
        <f t="shared" ref="D397" si="493">((C397/C396)-1)*100</f>
        <v>-25.29256634250866</v>
      </c>
      <c r="E397" s="59">
        <f t="shared" ref="E397" si="494">((C397/C385)-1)*100</f>
        <v>-8.19456300004342</v>
      </c>
      <c r="F397" s="60">
        <v>378.58</v>
      </c>
      <c r="G397" s="61">
        <f t="shared" ref="G397" si="495">((F397/F396)-1)*100</f>
        <v>-34.709575055187649</v>
      </c>
      <c r="H397" s="62">
        <f t="shared" ref="H397" si="496">((F397/F385)-1)*100</f>
        <v>-10.51387510045857</v>
      </c>
      <c r="I397" s="63">
        <v>255.96999999999997</v>
      </c>
      <c r="J397" s="61">
        <f t="shared" ref="J397" si="497">((I397/I396)-1)*100</f>
        <v>-5.0345032277212987</v>
      </c>
      <c r="K397" s="61">
        <f t="shared" ref="K397" si="498">((I397/I385)-1)*100</f>
        <v>-4.5351135643158287</v>
      </c>
      <c r="L397" s="28"/>
      <c r="O397" s="2"/>
      <c r="P397" s="2"/>
      <c r="Q397" s="2"/>
      <c r="R397" s="2"/>
      <c r="S397" s="2"/>
      <c r="T397" s="2"/>
      <c r="U397" s="2"/>
      <c r="V397" s="2"/>
    </row>
    <row r="398" spans="1:22" s="14" customFormat="1" ht="10.5" customHeight="1" x14ac:dyDescent="0.2">
      <c r="A398" s="87">
        <v>2022</v>
      </c>
      <c r="B398" s="30" t="s">
        <v>4</v>
      </c>
      <c r="C398" s="65">
        <v>737.34</v>
      </c>
      <c r="D398" s="23">
        <f t="shared" ref="D398" si="499">((C398/C397)-1)*100</f>
        <v>16.198881096840289</v>
      </c>
      <c r="E398" s="24">
        <f t="shared" ref="E398" si="500">((C398/C386)-1)*100</f>
        <v>3.416645628208359</v>
      </c>
      <c r="F398" s="50">
        <v>532.21</v>
      </c>
      <c r="G398" s="23">
        <f t="shared" ref="G398" si="501">((F398/F397)-1)*100</f>
        <v>40.580590628136747</v>
      </c>
      <c r="H398" s="24">
        <f t="shared" ref="H398" si="502">((F398/F386)-1)*100</f>
        <v>9.2004021585243336</v>
      </c>
      <c r="I398" s="50">
        <v>205.13</v>
      </c>
      <c r="J398" s="23">
        <f t="shared" ref="J398" si="503">((I398/I397)-1)*100</f>
        <v>-19.86170254326678</v>
      </c>
      <c r="K398" s="23">
        <f t="shared" ref="K398" si="504">((I398/I386)-1)*100</f>
        <v>-9.0776118079872408</v>
      </c>
      <c r="L398" s="28"/>
    </row>
    <row r="399" spans="1:22" s="14" customFormat="1" ht="10.5" customHeight="1" x14ac:dyDescent="0.25">
      <c r="A399" s="94"/>
      <c r="B399" s="31" t="s">
        <v>5</v>
      </c>
      <c r="C399" s="66">
        <v>941.96</v>
      </c>
      <c r="D399" s="12">
        <f t="shared" ref="D399" si="505">((C399/C398)-1)*100</f>
        <v>27.751105324544987</v>
      </c>
      <c r="E399" s="13">
        <f t="shared" ref="E399" si="506">((C399/C387)-1)*100</f>
        <v>23.886682273719661</v>
      </c>
      <c r="F399" s="49">
        <v>641.26</v>
      </c>
      <c r="G399" s="12">
        <f t="shared" ref="G399" si="507">((F399/F398)-1)*100</f>
        <v>20.490032130174175</v>
      </c>
      <c r="H399" s="13">
        <f t="shared" ref="H399" si="508">((F399/F387)-1)*100</f>
        <v>34.928249800109427</v>
      </c>
      <c r="I399" s="49">
        <v>300.70000000000005</v>
      </c>
      <c r="J399" s="12">
        <f t="shared" ref="J399" si="509">((I399/I398)-1)*100</f>
        <v>46.589967337785822</v>
      </c>
      <c r="K399" s="12">
        <f t="shared" ref="K399" si="510">((I399/I387)-1)*100</f>
        <v>5.4791637435105844</v>
      </c>
      <c r="L399" s="28"/>
      <c r="O399" s="2"/>
    </row>
    <row r="400" spans="1:22" s="14" customFormat="1" ht="10.5" customHeight="1" x14ac:dyDescent="0.25">
      <c r="A400" s="94"/>
      <c r="B400" s="32" t="s">
        <v>6</v>
      </c>
      <c r="C400" s="64">
        <v>1058.3399999999999</v>
      </c>
      <c r="D400" s="18">
        <f t="shared" ref="D400" si="511">((C400/C399)-1)*100</f>
        <v>12.355089388084405</v>
      </c>
      <c r="E400" s="19">
        <f t="shared" ref="E400" si="512">((C400/C388)-1)*100</f>
        <v>22.066388318608567</v>
      </c>
      <c r="F400" s="35">
        <v>742.57</v>
      </c>
      <c r="G400" s="18">
        <f t="shared" ref="G400" si="513">((F400/F399)-1)*100</f>
        <v>15.798584037675845</v>
      </c>
      <c r="H400" s="19">
        <f t="shared" ref="H400" si="514">((F400/F388)-1)*100</f>
        <v>36.985315820543093</v>
      </c>
      <c r="I400" s="35">
        <v>315.76999999999987</v>
      </c>
      <c r="J400" s="18">
        <f t="shared" ref="J400" si="515">((I400/I399)-1)*100</f>
        <v>5.0116395078150466</v>
      </c>
      <c r="K400" s="18">
        <f t="shared" ref="K400" si="516">((I400/I388)-1)*100</f>
        <v>-2.8220594571305657</v>
      </c>
      <c r="L400" s="28"/>
      <c r="O400" s="2"/>
    </row>
    <row r="401" spans="1:16" s="14" customFormat="1" ht="10.5" customHeight="1" x14ac:dyDescent="0.25">
      <c r="A401" s="94"/>
      <c r="B401" s="31" t="s">
        <v>7</v>
      </c>
      <c r="C401" s="66">
        <v>974.82</v>
      </c>
      <c r="D401" s="12">
        <f t="shared" ref="D401:D402" si="517">((C401/C400)-1)*100</f>
        <v>-7.8916038324167932</v>
      </c>
      <c r="E401" s="13">
        <f t="shared" ref="E401:E402" si="518">((C401/C389)-1)*100</f>
        <v>20.238300811604226</v>
      </c>
      <c r="F401" s="49">
        <v>608.59</v>
      </c>
      <c r="G401" s="12">
        <f t="shared" ref="G401" si="519">((F401/F400)-1)*100</f>
        <v>-18.042743445062413</v>
      </c>
      <c r="H401" s="13">
        <f t="shared" ref="H401" si="520">((F401/F389)-1)*100</f>
        <v>17.047793057024705</v>
      </c>
      <c r="I401" s="49">
        <v>366.23</v>
      </c>
      <c r="J401" s="12">
        <f t="shared" ref="J401" si="521">((I401/I400)-1)*100</f>
        <v>15.979985432435061</v>
      </c>
      <c r="K401" s="12">
        <f t="shared" ref="K401" si="522">((I401/I389)-1)*100</f>
        <v>25.94312046494036</v>
      </c>
      <c r="L401" s="28"/>
      <c r="O401" s="2"/>
      <c r="P401" s="6"/>
    </row>
    <row r="402" spans="1:16" s="14" customFormat="1" ht="10.5" customHeight="1" x14ac:dyDescent="0.25">
      <c r="A402" s="94"/>
      <c r="B402" s="31" t="s">
        <v>8</v>
      </c>
      <c r="C402" s="66">
        <v>957.1</v>
      </c>
      <c r="D402" s="12">
        <f t="shared" si="517"/>
        <v>-1.8177714860179384</v>
      </c>
      <c r="E402" s="13">
        <f t="shared" si="518"/>
        <v>10.902538788658301</v>
      </c>
      <c r="F402" s="49">
        <v>622.70000000000005</v>
      </c>
      <c r="G402" s="12">
        <f t="shared" ref="G402" si="523">((F402/F401)-1)*100</f>
        <v>2.3184738493895685</v>
      </c>
      <c r="H402" s="13">
        <f t="shared" ref="H402" si="524">((F402/F390)-1)*100</f>
        <v>10.846075796144339</v>
      </c>
      <c r="I402" s="49">
        <v>334.4</v>
      </c>
      <c r="J402" s="12">
        <f t="shared" ref="J402" si="525">((I402/I401)-1)*100</f>
        <v>-8.6912595909674373</v>
      </c>
      <c r="K402" s="12">
        <f t="shared" ref="K402" si="526">((I402/I390)-1)*100</f>
        <v>11.007834284955509</v>
      </c>
      <c r="L402" s="28"/>
      <c r="O402" s="2"/>
      <c r="P402" s="6"/>
    </row>
    <row r="403" spans="1:16" s="14" customFormat="1" ht="10.5" customHeight="1" x14ac:dyDescent="0.25">
      <c r="A403" s="94"/>
      <c r="B403" s="54" t="s">
        <v>9</v>
      </c>
      <c r="C403" s="67">
        <v>965.9</v>
      </c>
      <c r="D403" s="56">
        <f t="shared" ref="D403" si="527">((C403/C402)-1)*100</f>
        <v>0.91944415421585379</v>
      </c>
      <c r="E403" s="57">
        <f t="shared" ref="E403" si="528">((C403/C391)-1)*100</f>
        <v>6.5385718382563685</v>
      </c>
      <c r="F403" s="55">
        <v>729.34</v>
      </c>
      <c r="G403" s="56">
        <f t="shared" ref="G403" si="529">((F403/F402)-1)*100</f>
        <v>17.125421551308804</v>
      </c>
      <c r="H403" s="57">
        <f t="shared" ref="H403" si="530">((F403/F391)-1)*100</f>
        <v>34.104365093958002</v>
      </c>
      <c r="I403" s="55">
        <v>236.55999999999995</v>
      </c>
      <c r="J403" s="56">
        <f t="shared" ref="J403" si="531">((I403/I402)-1)*100</f>
        <v>-29.258373205741638</v>
      </c>
      <c r="K403" s="56">
        <f t="shared" ref="K403" si="532">((I403/I391)-1)*100</f>
        <v>-34.788841107068045</v>
      </c>
      <c r="L403" s="28"/>
      <c r="O403" s="2"/>
      <c r="P403" s="6"/>
    </row>
    <row r="404" spans="1:16" s="14" customFormat="1" ht="10.5" customHeight="1" x14ac:dyDescent="0.25">
      <c r="A404" s="95"/>
      <c r="B404" s="31" t="s">
        <v>10</v>
      </c>
      <c r="C404" s="66">
        <v>636.85</v>
      </c>
      <c r="D404" s="12">
        <f t="shared" ref="D404" si="533">((C404/C403)-1)*100</f>
        <v>-34.066673568692408</v>
      </c>
      <c r="E404" s="13">
        <f t="shared" ref="E404" si="534">((C404/C392)-1)*100</f>
        <v>-20.151209298243412</v>
      </c>
      <c r="F404" s="49">
        <v>428.23</v>
      </c>
      <c r="G404" s="12">
        <f t="shared" ref="G404" si="535">((F404/F403)-1)*100</f>
        <v>-41.285271615433125</v>
      </c>
      <c r="H404" s="13">
        <f t="shared" ref="H404" si="536">((F404/F392)-1)*100</f>
        <v>-5.2504646428887414</v>
      </c>
      <c r="I404" s="49">
        <v>208.62</v>
      </c>
      <c r="J404" s="12">
        <f t="shared" ref="J404" si="537">((I404/I403)-1)*100</f>
        <v>-11.810957051065252</v>
      </c>
      <c r="K404" s="12">
        <f t="shared" ref="K404" si="538">((I404/I392)-1)*100</f>
        <v>-39.637163276525577</v>
      </c>
      <c r="L404" s="28"/>
      <c r="O404" s="2"/>
      <c r="P404" s="47"/>
    </row>
    <row r="405" spans="1:16" s="14" customFormat="1" ht="10.5" customHeight="1" x14ac:dyDescent="0.25">
      <c r="A405" s="95"/>
      <c r="B405" s="31" t="s">
        <v>11</v>
      </c>
      <c r="C405" s="66">
        <v>767.27</v>
      </c>
      <c r="D405" s="12">
        <f t="shared" ref="D405" si="539">((C405/C404)-1)*100</f>
        <v>20.478919682813835</v>
      </c>
      <c r="E405" s="13">
        <f t="shared" ref="E405" si="540">((C405/C393)-1)*100</f>
        <v>21.422693464155728</v>
      </c>
      <c r="F405" s="49">
        <v>542.99</v>
      </c>
      <c r="G405" s="12">
        <f t="shared" ref="G405" si="541">((F405/F404)-1)*100</f>
        <v>26.798682950750763</v>
      </c>
      <c r="H405" s="13">
        <f t="shared" ref="H405" si="542">((F405/F393)-1)*100</f>
        <v>62.425964702363146</v>
      </c>
      <c r="I405" s="49">
        <v>224.27999999999997</v>
      </c>
      <c r="J405" s="12">
        <f t="shared" ref="J405" si="543">((I405/I404)-1)*100</f>
        <v>7.5064710957722047</v>
      </c>
      <c r="K405" s="12">
        <f t="shared" ref="K405" si="544">((I405/I393)-1)*100</f>
        <v>-24.637096774193544</v>
      </c>
      <c r="L405" s="28"/>
      <c r="O405" s="2"/>
      <c r="P405" s="2"/>
    </row>
    <row r="406" spans="1:16" s="14" customFormat="1" ht="10.5" customHeight="1" x14ac:dyDescent="0.25">
      <c r="A406" s="95"/>
      <c r="B406" s="54" t="s">
        <v>12</v>
      </c>
      <c r="C406" s="67">
        <v>934.73</v>
      </c>
      <c r="D406" s="56">
        <f t="shared" ref="D406" si="545">((C406/C405)-1)*100</f>
        <v>21.825433028790385</v>
      </c>
      <c r="E406" s="57">
        <f t="shared" ref="E406" si="546">((C406/C394)-1)*100</f>
        <v>10.793319662901379</v>
      </c>
      <c r="F406" s="55">
        <v>689.64</v>
      </c>
      <c r="G406" s="56">
        <f t="shared" ref="G406" si="547">((F406/F405)-1)*100</f>
        <v>27.007863864896219</v>
      </c>
      <c r="H406" s="57">
        <f t="shared" ref="H406" si="548">((F406/F394)-1)*100</f>
        <v>23.797727395120894</v>
      </c>
      <c r="I406" s="55">
        <v>245.09000000000003</v>
      </c>
      <c r="J406" s="56">
        <f t="shared" ref="J406" si="549">((I406/I405)-1)*100</f>
        <v>9.2785803459961116</v>
      </c>
      <c r="K406" s="56">
        <f t="shared" ref="K406" si="550">((I406/I394)-1)*100</f>
        <v>-14.483600837404008</v>
      </c>
      <c r="L406" s="28"/>
      <c r="O406" s="2"/>
      <c r="P406" s="2"/>
    </row>
    <row r="407" spans="1:16" s="14" customFormat="1" ht="10.5" customHeight="1" x14ac:dyDescent="0.25">
      <c r="A407" s="95"/>
      <c r="B407" s="31" t="s">
        <v>13</v>
      </c>
      <c r="C407" s="66">
        <v>968.02</v>
      </c>
      <c r="D407" s="12">
        <f t="shared" ref="D407" si="551">((C407/C406)-1)*100</f>
        <v>3.5614562493982094</v>
      </c>
      <c r="E407" s="13">
        <f t="shared" ref="E407" si="552">((C407/C395)-1)*100</f>
        <v>18.133336587627991</v>
      </c>
      <c r="F407" s="49">
        <v>727.93</v>
      </c>
      <c r="G407" s="12">
        <f t="shared" ref="G407" si="553">((F407/F406)-1)*100</f>
        <v>5.5521721477872488</v>
      </c>
      <c r="H407" s="13">
        <f t="shared" ref="H407" si="554">((F407/F395)-1)*100</f>
        <v>41.648180579879359</v>
      </c>
      <c r="I407" s="49">
        <v>240.09000000000003</v>
      </c>
      <c r="J407" s="12">
        <f t="shared" ref="J407" si="555">((I407/I406)-1)*100</f>
        <v>-2.0400669141947825</v>
      </c>
      <c r="K407" s="12">
        <f t="shared" ref="K407" si="556">((I407/I395)-1)*100</f>
        <v>-21.418518639740757</v>
      </c>
      <c r="L407" s="28"/>
      <c r="O407" s="2"/>
      <c r="P407" s="2"/>
    </row>
    <row r="408" spans="1:16" s="14" customFormat="1" ht="10.5" customHeight="1" x14ac:dyDescent="0.25">
      <c r="A408" s="95"/>
      <c r="B408" s="31" t="s">
        <v>14</v>
      </c>
      <c r="C408" s="66">
        <v>1001.7</v>
      </c>
      <c r="D408" s="12">
        <f t="shared" ref="D408" si="557">((C408/C407)-1)*100</f>
        <v>3.4792669572942803</v>
      </c>
      <c r="E408" s="13">
        <f t="shared" ref="E408" si="558">((C408/C396)-1)*100</f>
        <v>17.933080599967035</v>
      </c>
      <c r="F408" s="49">
        <v>754.82</v>
      </c>
      <c r="G408" s="12">
        <f t="shared" ref="G408" si="559">((F408/F407)-1)*100</f>
        <v>3.6940365145000431</v>
      </c>
      <c r="H408" s="13">
        <f t="shared" ref="H408" si="560">((F408/F396)-1)*100</f>
        <v>30.177290286975712</v>
      </c>
      <c r="I408" s="49">
        <v>246.88</v>
      </c>
      <c r="J408" s="12">
        <f t="shared" ref="J408" si="561">((I408/I407)-1)*100</f>
        <v>2.8281061268690788</v>
      </c>
      <c r="K408" s="12">
        <f t="shared" ref="K408" si="562">((I408/I396)-1)*100</f>
        <v>-8.4069154856421964</v>
      </c>
      <c r="L408" s="28"/>
      <c r="O408" s="2"/>
      <c r="P408" s="2"/>
    </row>
    <row r="409" spans="1:16" s="14" customFormat="1" ht="10.5" customHeight="1" x14ac:dyDescent="0.25">
      <c r="A409" s="96"/>
      <c r="B409" s="32" t="s">
        <v>15</v>
      </c>
      <c r="C409" s="68">
        <v>825.45</v>
      </c>
      <c r="D409" s="58">
        <f t="shared" ref="D409" si="563">((C409/C408)-1)*100</f>
        <v>-17.595088349805334</v>
      </c>
      <c r="E409" s="59">
        <f t="shared" ref="E409" si="564">((C409/C397)-1)*100</f>
        <v>30.084311716964795</v>
      </c>
      <c r="F409" s="60">
        <v>591.26</v>
      </c>
      <c r="G409" s="61">
        <f t="shared" ref="G409" si="565">((F409/F408)-1)*100</f>
        <v>-21.668742216687431</v>
      </c>
      <c r="H409" s="62">
        <f t="shared" ref="H409" si="566">((F409/F397)-1)*100</f>
        <v>56.178350678852553</v>
      </c>
      <c r="I409" s="63">
        <v>234.19000000000005</v>
      </c>
      <c r="J409" s="61">
        <f t="shared" ref="J409" si="567">((I409/I408)-1)*100</f>
        <v>-5.1401490602721704</v>
      </c>
      <c r="K409" s="61">
        <f t="shared" ref="K409" si="568">((I409/I397)-1)*100</f>
        <v>-8.5088096261280342</v>
      </c>
      <c r="L409" s="28"/>
      <c r="O409" s="2"/>
      <c r="P409" s="2"/>
    </row>
    <row r="410" spans="1:16" s="14" customFormat="1" ht="10.5" customHeight="1" x14ac:dyDescent="0.2">
      <c r="A410" s="87">
        <v>2023</v>
      </c>
      <c r="B410" s="30" t="s">
        <v>4</v>
      </c>
      <c r="C410" s="65">
        <v>767.51</v>
      </c>
      <c r="D410" s="23">
        <f t="shared" ref="D410" si="569">((C410/C409)-1)*100</f>
        <v>-7.0192016475861703</v>
      </c>
      <c r="E410" s="24">
        <f t="shared" ref="E410" si="570">((C410/C398)-1)*100</f>
        <v>4.0917351561016613</v>
      </c>
      <c r="F410" s="50">
        <v>547.17999999999995</v>
      </c>
      <c r="G410" s="23">
        <f t="shared" ref="G410" si="571">((F410/F409)-1)*100</f>
        <v>-7.4552650272299958</v>
      </c>
      <c r="H410" s="24">
        <f t="shared" ref="H410" si="572">((F410/F398)-1)*100</f>
        <v>2.8127994588602157</v>
      </c>
      <c r="I410" s="50">
        <v>220.33000000000004</v>
      </c>
      <c r="J410" s="23">
        <f t="shared" ref="J410" si="573">((I410/I409)-1)*100</f>
        <v>-5.918271488961957</v>
      </c>
      <c r="K410" s="23">
        <f t="shared" ref="K410" si="574">((I410/I398)-1)*100</f>
        <v>7.4099351630673382</v>
      </c>
      <c r="L410" s="28"/>
    </row>
    <row r="411" spans="1:16" s="14" customFormat="1" ht="10.5" customHeight="1" x14ac:dyDescent="0.25">
      <c r="A411" s="94"/>
      <c r="B411" s="31" t="s">
        <v>5</v>
      </c>
      <c r="C411" s="66">
        <v>965.45</v>
      </c>
      <c r="D411" s="12">
        <f t="shared" ref="D411" si="575">((C411/C410)-1)*100</f>
        <v>25.789891988377999</v>
      </c>
      <c r="E411" s="13">
        <f t="shared" ref="E411" si="576">((C411/C399)-1)*100</f>
        <v>2.4937364643933924</v>
      </c>
      <c r="F411" s="49">
        <v>739.39</v>
      </c>
      <c r="G411" s="12">
        <f t="shared" ref="G411" si="577">((F411/F410)-1)*100</f>
        <v>35.127380386710058</v>
      </c>
      <c r="H411" s="13">
        <f t="shared" ref="H411" si="578">((F411/F399)-1)*100</f>
        <v>15.30268533824033</v>
      </c>
      <c r="I411" s="49">
        <v>226.06000000000006</v>
      </c>
      <c r="J411" s="12">
        <f t="shared" ref="J411" si="579">((I411/I410)-1)*100</f>
        <v>2.6006444878137414</v>
      </c>
      <c r="K411" s="12">
        <f t="shared" ref="K411" si="580">((I411/I399)-1)*100</f>
        <v>-24.822081809112063</v>
      </c>
      <c r="L411" s="28"/>
      <c r="O411" s="2"/>
    </row>
    <row r="412" spans="1:16" s="14" customFormat="1" ht="10.5" customHeight="1" x14ac:dyDescent="0.25">
      <c r="A412" s="94"/>
      <c r="B412" s="32" t="s">
        <v>6</v>
      </c>
      <c r="C412" s="64">
        <v>1000.93</v>
      </c>
      <c r="D412" s="18">
        <f t="shared" ref="D412" si="581">((C412/C411)-1)*100</f>
        <v>3.6749702211403834</v>
      </c>
      <c r="E412" s="19">
        <f t="shared" ref="E412" si="582">((C412/C400)-1)*100</f>
        <v>-5.4245327588487662</v>
      </c>
      <c r="F412" s="75">
        <v>708.38</v>
      </c>
      <c r="G412" s="18">
        <f t="shared" ref="G412" si="583">((F412/F411)-1)*100</f>
        <v>-4.1939977549060643</v>
      </c>
      <c r="H412" s="19">
        <f t="shared" ref="H412" si="584">((F412/F400)-1)*100</f>
        <v>-4.604279731203798</v>
      </c>
      <c r="I412" s="35">
        <v>292.54999999999995</v>
      </c>
      <c r="J412" s="18">
        <f t="shared" ref="J412" si="585">((I412/I411)-1)*100</f>
        <v>29.412545341944551</v>
      </c>
      <c r="K412" s="18">
        <f t="shared" ref="K412" si="586">((I412/I400)-1)*100</f>
        <v>-7.3534534629635218</v>
      </c>
      <c r="L412" s="28"/>
      <c r="O412" s="2"/>
    </row>
    <row r="413" spans="1:16" s="14" customFormat="1" ht="10.5" customHeight="1" x14ac:dyDescent="0.25">
      <c r="A413" s="94"/>
      <c r="B413" s="31" t="s">
        <v>7</v>
      </c>
      <c r="C413" s="66">
        <v>829.7</v>
      </c>
      <c r="D413" s="12">
        <f t="shared" ref="D413" si="587">((C413/C412)-1)*100</f>
        <v>-17.107090405922488</v>
      </c>
      <c r="E413" s="13">
        <f t="shared" ref="E413" si="588">((C413/C401)-1)*100</f>
        <v>-14.886850905808247</v>
      </c>
      <c r="F413" s="49">
        <v>612.17999999999995</v>
      </c>
      <c r="G413" s="12">
        <f t="shared" ref="G413" si="589">((F413/F412)-1)*100</f>
        <v>-13.580281769671654</v>
      </c>
      <c r="H413" s="13">
        <f t="shared" ref="H413" si="590">((F413/F401)-1)*100</f>
        <v>0.58988810200626407</v>
      </c>
      <c r="I413" s="49">
        <v>217.5200000000001</v>
      </c>
      <c r="J413" s="12">
        <f t="shared" ref="J413" si="591">((I413/I412)-1)*100</f>
        <v>-25.646897966159589</v>
      </c>
      <c r="K413" s="12">
        <f t="shared" ref="K413" si="592">((I413/I401)-1)*100</f>
        <v>-40.605630341588594</v>
      </c>
      <c r="L413" s="28"/>
      <c r="O413" s="2"/>
      <c r="P413" s="6"/>
    </row>
    <row r="414" spans="1:16" s="14" customFormat="1" ht="10.5" customHeight="1" x14ac:dyDescent="0.25">
      <c r="A414" s="94"/>
      <c r="B414" s="31" t="s">
        <v>8</v>
      </c>
      <c r="C414" s="66">
        <v>997.57</v>
      </c>
      <c r="D414" s="12">
        <f t="shared" ref="D414" si="593">((C414/C413)-1)*100</f>
        <v>20.232614197902855</v>
      </c>
      <c r="E414" s="13">
        <f t="shared" ref="E414" si="594">((C414/C402)-1)*100</f>
        <v>4.2283982864904424</v>
      </c>
      <c r="F414" s="49">
        <v>715.09</v>
      </c>
      <c r="G414" s="12">
        <f t="shared" ref="G414" si="595">((F414/F413)-1)*100</f>
        <v>16.810415237348497</v>
      </c>
      <c r="H414" s="13">
        <f t="shared" ref="H414" si="596">((F414/F402)-1)*100</f>
        <v>14.837000160590975</v>
      </c>
      <c r="I414" s="49">
        <v>282.48</v>
      </c>
      <c r="J414" s="12">
        <f t="shared" ref="J414" si="597">((I414/I413)-1)*100</f>
        <v>29.863920559029001</v>
      </c>
      <c r="K414" s="12">
        <f t="shared" ref="K414" si="598">((I414/I402)-1)*100</f>
        <v>-15.526315789473678</v>
      </c>
      <c r="L414" s="28"/>
      <c r="O414" s="2"/>
      <c r="P414" s="6"/>
    </row>
    <row r="415" spans="1:16" s="14" customFormat="1" ht="10.5" customHeight="1" x14ac:dyDescent="0.25">
      <c r="A415" s="94"/>
      <c r="B415" s="54" t="s">
        <v>9</v>
      </c>
      <c r="C415" s="67">
        <v>977.78</v>
      </c>
      <c r="D415" s="56">
        <f t="shared" ref="D415" si="599">((C415/C414)-1)*100</f>
        <v>-1.9838206842627715</v>
      </c>
      <c r="E415" s="57">
        <f t="shared" ref="E415" si="600">((C415/C403)-1)*100</f>
        <v>1.2299409876798784</v>
      </c>
      <c r="F415" s="75">
        <v>734.36</v>
      </c>
      <c r="G415" s="56">
        <f t="shared" ref="G415" si="601">((F415/F414)-1)*100</f>
        <v>2.6947656938287379</v>
      </c>
      <c r="H415" s="57">
        <f t="shared" ref="H415" si="602">((F415/F403)-1)*100</f>
        <v>0.68829352565333846</v>
      </c>
      <c r="I415" s="55">
        <v>243.41999999999996</v>
      </c>
      <c r="J415" s="56">
        <f t="shared" ref="J415" si="603">((I415/I414)-1)*100</f>
        <v>-13.827527612574364</v>
      </c>
      <c r="K415" s="56">
        <f t="shared" ref="K415" si="604">((I415/I403)-1)*100</f>
        <v>2.8998985458234872</v>
      </c>
      <c r="L415" s="28"/>
      <c r="O415" s="2"/>
      <c r="P415" s="6"/>
    </row>
    <row r="416" spans="1:16" s="14" customFormat="1" ht="10.5" customHeight="1" x14ac:dyDescent="0.25">
      <c r="A416" s="95"/>
      <c r="B416" s="31" t="s">
        <v>10</v>
      </c>
      <c r="C416" s="66">
        <v>712.04</v>
      </c>
      <c r="D416" s="12">
        <f t="shared" ref="D416" si="605">((C416/C415)-1)*100</f>
        <v>-27.177892777516423</v>
      </c>
      <c r="E416" s="13">
        <f t="shared" ref="E416" si="606">((C416/C404)-1)*100</f>
        <v>11.806547852712557</v>
      </c>
      <c r="F416" s="49">
        <v>483.79</v>
      </c>
      <c r="G416" s="12">
        <f t="shared" ref="G416" si="607">((F416/F415)-1)*100</f>
        <v>-34.120867149626889</v>
      </c>
      <c r="H416" s="13">
        <f t="shared" ref="H416" si="608">((F416/F404)-1)*100</f>
        <v>12.974336221189553</v>
      </c>
      <c r="I416" s="49">
        <v>228.24999999999994</v>
      </c>
      <c r="J416" s="12">
        <f t="shared" ref="J416" si="609">((I416/I415)-1)*100</f>
        <v>-6.2320269493057356</v>
      </c>
      <c r="K416" s="12">
        <f t="shared" ref="K416" si="610">((I416/I404)-1)*100</f>
        <v>9.409452593231693</v>
      </c>
      <c r="L416" s="28"/>
      <c r="O416" s="2"/>
      <c r="P416" s="47"/>
    </row>
    <row r="417" spans="1:22" s="14" customFormat="1" ht="10.5" customHeight="1" x14ac:dyDescent="0.25">
      <c r="A417" s="95"/>
      <c r="B417" s="31" t="s">
        <v>11</v>
      </c>
      <c r="C417" s="66">
        <v>577.51</v>
      </c>
      <c r="D417" s="12">
        <f t="shared" ref="D417" si="611">((C417/C416)-1)*100</f>
        <v>-18.893601483062749</v>
      </c>
      <c r="E417" s="13">
        <f t="shared" ref="E417" si="612">((C417/C405)-1)*100</f>
        <v>-24.731841463891456</v>
      </c>
      <c r="F417" s="49">
        <v>396.22</v>
      </c>
      <c r="G417" s="12">
        <f t="shared" ref="G417" si="613">((F417/F416)-1)*100</f>
        <v>-18.100828872031251</v>
      </c>
      <c r="H417" s="13">
        <f t="shared" ref="H417" si="614">((F417/F405)-1)*100</f>
        <v>-27.029963719405515</v>
      </c>
      <c r="I417" s="49">
        <v>181.28999999999996</v>
      </c>
      <c r="J417" s="12">
        <f t="shared" ref="J417" si="615">((I417/I416)-1)*100</f>
        <v>-20.573932092004377</v>
      </c>
      <c r="K417" s="12">
        <f t="shared" ref="K417" si="616">((I417/I405)-1)*100</f>
        <v>-19.168004280363839</v>
      </c>
      <c r="L417" s="28"/>
      <c r="O417" s="2"/>
      <c r="P417" s="2"/>
    </row>
    <row r="418" spans="1:22" s="14" customFormat="1" ht="10.5" customHeight="1" x14ac:dyDescent="0.25">
      <c r="A418" s="95"/>
      <c r="B418" s="54" t="s">
        <v>12</v>
      </c>
      <c r="C418" s="67">
        <v>838.89</v>
      </c>
      <c r="D418" s="56">
        <f t="shared" ref="D418" si="617">((C418/C417)-1)*100</f>
        <v>45.259822340738687</v>
      </c>
      <c r="E418" s="57">
        <f t="shared" ref="E418" si="618">((C418/C406)-1)*100</f>
        <v>-10.253228204936192</v>
      </c>
      <c r="F418" s="75">
        <v>614.95000000000005</v>
      </c>
      <c r="G418" s="56">
        <f t="shared" ref="G418" si="619">((F418/F417)-1)*100</f>
        <v>55.204179496239462</v>
      </c>
      <c r="H418" s="57">
        <f t="shared" ref="H418" si="620">((F418/F406)-1)*100</f>
        <v>-10.830288266341848</v>
      </c>
      <c r="I418" s="55">
        <v>223.93999999999994</v>
      </c>
      <c r="J418" s="56">
        <f t="shared" ref="J418" si="621">((I418/I417)-1)*100</f>
        <v>23.525842572673604</v>
      </c>
      <c r="K418" s="56">
        <f t="shared" ref="K418" si="622">((I418/I406)-1)*100</f>
        <v>-8.6294830470439834</v>
      </c>
      <c r="L418" s="28"/>
      <c r="O418" s="2"/>
      <c r="P418" s="2"/>
    </row>
    <row r="419" spans="1:22" s="14" customFormat="1" ht="10.5" customHeight="1" x14ac:dyDescent="0.25">
      <c r="A419" s="95"/>
      <c r="B419" s="31" t="s">
        <v>13</v>
      </c>
      <c r="C419" s="66">
        <v>915.39</v>
      </c>
      <c r="D419" s="12">
        <f t="shared" ref="D419" si="623">((C419/C418)-1)*100</f>
        <v>9.1191932196116312</v>
      </c>
      <c r="E419" s="13">
        <f t="shared" ref="E419" si="624">((C419/C407)-1)*100</f>
        <v>-5.4368711390260565</v>
      </c>
      <c r="F419" s="49">
        <v>697.63</v>
      </c>
      <c r="G419" s="12">
        <f t="shared" ref="G419" si="625">((F419/F418)-1)*100</f>
        <v>13.444995528091708</v>
      </c>
      <c r="H419" s="13">
        <f t="shared" ref="H419" si="626">((F419/F407)-1)*100</f>
        <v>-4.1624881513332213</v>
      </c>
      <c r="I419" s="49">
        <v>217.76</v>
      </c>
      <c r="J419" s="12">
        <f t="shared" ref="J419" si="627">((I419/I418)-1)*100</f>
        <v>-2.7596677681521631</v>
      </c>
      <c r="K419" s="12">
        <f t="shared" ref="K419" si="628">((I419/I407)-1)*100</f>
        <v>-9.3006789120746554</v>
      </c>
      <c r="L419" s="28"/>
      <c r="O419" s="2"/>
      <c r="P419" s="2"/>
    </row>
    <row r="420" spans="1:22" s="14" customFormat="1" ht="10.5" customHeight="1" x14ac:dyDescent="0.25">
      <c r="A420" s="95"/>
      <c r="B420" s="31" t="s">
        <v>14</v>
      </c>
      <c r="C420" s="66">
        <v>934.04</v>
      </c>
      <c r="D420" s="12">
        <f t="shared" ref="D420" si="629">((C420/C419)-1)*100</f>
        <v>2.0373829733774551</v>
      </c>
      <c r="E420" s="13">
        <f t="shared" ref="E420" si="630">((C420/C408)-1)*100</f>
        <v>-6.754517320555065</v>
      </c>
      <c r="F420" s="49">
        <v>726.16</v>
      </c>
      <c r="G420" s="12">
        <f t="shared" ref="G420" si="631">((F420/F419)-1)*100</f>
        <v>4.0895603686768034</v>
      </c>
      <c r="H420" s="13">
        <f t="shared" ref="H420" si="632">((F420/F408)-1)*100</f>
        <v>-3.7969317188203955</v>
      </c>
      <c r="I420" s="49">
        <v>207.88</v>
      </c>
      <c r="J420" s="12">
        <f t="shared" ref="J420" si="633">((I420/I419)-1)*100</f>
        <v>-4.5371050698016173</v>
      </c>
      <c r="K420" s="12">
        <f t="shared" ref="K420" si="634">((I420/I408)-1)*100</f>
        <v>-15.797148412184059</v>
      </c>
      <c r="L420" s="28"/>
      <c r="O420" s="2"/>
      <c r="P420" s="2"/>
    </row>
    <row r="421" spans="1:22" s="14" customFormat="1" ht="10.5" customHeight="1" x14ac:dyDescent="0.25">
      <c r="A421" s="95"/>
      <c r="B421" s="31" t="s">
        <v>15</v>
      </c>
      <c r="C421" s="76">
        <v>657.82</v>
      </c>
      <c r="D421" s="12">
        <f t="shared" ref="D421" si="635">((C421/C420)-1)*100</f>
        <v>-29.572609310093778</v>
      </c>
      <c r="E421" s="13">
        <f t="shared" ref="E421" si="636">((C421/C409)-1)*100</f>
        <v>-20.307710945544855</v>
      </c>
      <c r="F421" s="49">
        <v>452.69</v>
      </c>
      <c r="G421" s="12">
        <f t="shared" ref="G421" si="637">((F421/F420)-1)*100</f>
        <v>-37.659744408945684</v>
      </c>
      <c r="H421" s="13">
        <f t="shared" ref="H421" si="638">((F421/F409)-1)*100</f>
        <v>-23.436390082197345</v>
      </c>
      <c r="I421" s="49">
        <v>205.13000000000005</v>
      </c>
      <c r="J421" s="12">
        <f t="shared" ref="J421" si="639">((I421/I420)-1)*100</f>
        <v>-1.3228785837983148</v>
      </c>
      <c r="K421" s="12">
        <f t="shared" ref="K421" si="640">((I421/I409)-1)*100</f>
        <v>-12.40872795593322</v>
      </c>
      <c r="L421" s="28"/>
      <c r="O421" s="2"/>
      <c r="P421" s="2"/>
    </row>
    <row r="422" spans="1:22" s="14" customFormat="1" ht="10.5" customHeight="1" x14ac:dyDescent="0.2">
      <c r="A422" s="97">
        <v>2024</v>
      </c>
      <c r="B422" s="30" t="s">
        <v>4</v>
      </c>
      <c r="C422" s="77">
        <v>872.93</v>
      </c>
      <c r="D422" s="23">
        <f t="shared" ref="D422" si="641">((C422/C421)-1)*100</f>
        <v>32.700434769389773</v>
      </c>
      <c r="E422" s="24">
        <f t="shared" ref="E422" si="642">((C422/C410)-1)*100</f>
        <v>13.735325924092191</v>
      </c>
      <c r="F422" s="50">
        <v>630.19000000000005</v>
      </c>
      <c r="G422" s="23">
        <f t="shared" ref="G422" si="643">((F422/F421)-1)*100</f>
        <v>39.210055446331936</v>
      </c>
      <c r="H422" s="24">
        <f t="shared" ref="H422" si="644">((F422/F410)-1)*100</f>
        <v>15.17051061807817</v>
      </c>
      <c r="I422" s="50">
        <v>242.7399999999999</v>
      </c>
      <c r="J422" s="23">
        <f t="shared" ref="J422" si="645">((I422/I421)-1)*100</f>
        <v>18.334714571247424</v>
      </c>
      <c r="K422" s="23">
        <f t="shared" ref="K422" si="646">((I422/I410)-1)*100</f>
        <v>10.171106975899713</v>
      </c>
      <c r="L422" s="28"/>
    </row>
    <row r="423" spans="1:22" s="14" customFormat="1" ht="10.5" customHeight="1" x14ac:dyDescent="0.25">
      <c r="A423" s="98"/>
      <c r="B423" s="31" t="s">
        <v>5</v>
      </c>
      <c r="C423" s="68">
        <v>970.67</v>
      </c>
      <c r="D423" s="78">
        <f t="shared" ref="D423" si="647">((C423/C422)-1)*100</f>
        <v>11.196774082687044</v>
      </c>
      <c r="E423" s="79">
        <f t="shared" ref="E423" si="648">((C423/C411)-1)*100</f>
        <v>0.54068051167848186</v>
      </c>
      <c r="F423" s="80">
        <v>697.49</v>
      </c>
      <c r="G423" s="78">
        <f t="shared" ref="G423" si="649">((F423/F422)-1)*100</f>
        <v>10.679318935559113</v>
      </c>
      <c r="H423" s="79">
        <f t="shared" ref="H423" si="650">((F423/F411)-1)*100</f>
        <v>-5.6668334708340655</v>
      </c>
      <c r="I423" s="80">
        <v>273.17999999999995</v>
      </c>
      <c r="J423" s="78">
        <f t="shared" ref="J423" si="651">((I423/I422)-1)*100</f>
        <v>12.540166433220756</v>
      </c>
      <c r="K423" s="78">
        <f t="shared" ref="K423" si="652">((I423/I411)-1)*100</f>
        <v>20.844023710519277</v>
      </c>
      <c r="L423" s="28"/>
      <c r="O423" s="2"/>
    </row>
    <row r="424" spans="1:22" s="14" customFormat="1" ht="45" customHeight="1" x14ac:dyDescent="0.25">
      <c r="A424" s="90" t="s">
        <v>26</v>
      </c>
      <c r="B424" s="91"/>
      <c r="C424" s="38" t="s">
        <v>19</v>
      </c>
      <c r="D424" s="39" t="s">
        <v>25</v>
      </c>
      <c r="E424" s="39" t="s">
        <v>21</v>
      </c>
      <c r="F424" s="38" t="s">
        <v>19</v>
      </c>
      <c r="G424" s="39" t="s">
        <v>25</v>
      </c>
      <c r="H424" s="39" t="s">
        <v>21</v>
      </c>
      <c r="I424" s="38" t="s">
        <v>19</v>
      </c>
      <c r="J424" s="39" t="s">
        <v>25</v>
      </c>
      <c r="K424" s="40" t="s">
        <v>21</v>
      </c>
      <c r="L424" s="28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s="14" customFormat="1" x14ac:dyDescent="0.25">
      <c r="A425" s="92"/>
      <c r="B425" s="93"/>
      <c r="C425" s="41">
        <f>SUM(C422:C423)</f>
        <v>1843.6</v>
      </c>
      <c r="D425" s="42">
        <f>(SUM(C422:C423))-SUM(C410:C411)</f>
        <v>110.63999999999987</v>
      </c>
      <c r="E425" s="43">
        <f>((SUM(C422:C423)*100)/SUM(C410:C411))-100</f>
        <v>6.3844520358231023</v>
      </c>
      <c r="F425" s="41">
        <f t="shared" ref="F425" si="653">SUM(F422:F423)</f>
        <v>1327.68</v>
      </c>
      <c r="G425" s="42">
        <f t="shared" ref="G425" si="654">(SUM(F422:F423))-SUM(F410:F411)</f>
        <v>41.110000000000127</v>
      </c>
      <c r="H425" s="43">
        <f t="shared" ref="H425" si="655">((SUM(F422:F423)*100)/SUM(F410:F411))-100</f>
        <v>3.1953177829422401</v>
      </c>
      <c r="I425" s="42">
        <f t="shared" ref="I425" si="656">SUM(I422:I423)</f>
        <v>515.91999999999985</v>
      </c>
      <c r="J425" s="42">
        <f t="shared" ref="J425" si="657">(SUM(I422:I423))-SUM(I410:I411)</f>
        <v>69.529999999999745</v>
      </c>
      <c r="K425" s="42">
        <f t="shared" ref="K425" si="658">((SUM(I422:I423)*100)/SUM(I410:I411))-100</f>
        <v>15.576065772082643</v>
      </c>
      <c r="L425" s="28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s="6" customFormat="1" x14ac:dyDescent="0.25">
      <c r="A426" s="44" t="s">
        <v>16</v>
      </c>
      <c r="B426" s="44"/>
      <c r="C426" s="44"/>
      <c r="D426" s="45"/>
      <c r="E426" s="44"/>
      <c r="F426" s="46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s="6" customFormat="1" x14ac:dyDescent="0.25">
      <c r="A427" s="44" t="s">
        <v>17</v>
      </c>
      <c r="B427" s="44"/>
      <c r="C427" s="44"/>
      <c r="D427" s="45"/>
      <c r="E427" s="44"/>
      <c r="F427" s="44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s="6" customFormat="1" x14ac:dyDescent="0.25">
      <c r="A428" s="44"/>
      <c r="B428" s="44"/>
      <c r="C428" s="44"/>
      <c r="D428" s="45"/>
      <c r="E428" s="44"/>
      <c r="F428" s="44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s="47" customFormat="1" x14ac:dyDescent="0.25">
      <c r="A429" s="86" t="s">
        <v>29</v>
      </c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5">
      <c r="A430" s="86" t="s">
        <v>28</v>
      </c>
      <c r="B430" s="86"/>
      <c r="C430" s="86"/>
      <c r="D430" s="86"/>
      <c r="E430" s="86"/>
      <c r="F430" s="86"/>
      <c r="G430" s="86"/>
      <c r="H430" s="86"/>
      <c r="I430" s="86"/>
      <c r="J430" s="86"/>
      <c r="K430" s="86"/>
    </row>
  </sheetData>
  <mergeCells count="56">
    <mergeCell ref="A70:A73"/>
    <mergeCell ref="A362:A373"/>
    <mergeCell ref="A82:A85"/>
    <mergeCell ref="A326:A337"/>
    <mergeCell ref="A158:A169"/>
    <mergeCell ref="A118:A121"/>
    <mergeCell ref="A74:A77"/>
    <mergeCell ref="A98:A101"/>
    <mergeCell ref="A86:A89"/>
    <mergeCell ref="A170:A181"/>
    <mergeCell ref="A266:A277"/>
    <mergeCell ref="A254:A265"/>
    <mergeCell ref="A314:A325"/>
    <mergeCell ref="A206:A217"/>
    <mergeCell ref="A302:A313"/>
    <mergeCell ref="A290:A301"/>
    <mergeCell ref="A54:A57"/>
    <mergeCell ref="A78:A81"/>
    <mergeCell ref="A66:A69"/>
    <mergeCell ref="A122:A133"/>
    <mergeCell ref="A218:A229"/>
    <mergeCell ref="A146:A157"/>
    <mergeCell ref="A90:A93"/>
    <mergeCell ref="A102:A105"/>
    <mergeCell ref="A106:A109"/>
    <mergeCell ref="A110:A113"/>
    <mergeCell ref="A94:A97"/>
    <mergeCell ref="A114:A117"/>
    <mergeCell ref="A134:A145"/>
    <mergeCell ref="A58:A61"/>
    <mergeCell ref="A62:A65"/>
    <mergeCell ref="A194:A205"/>
    <mergeCell ref="I3:K3"/>
    <mergeCell ref="A30:A33"/>
    <mergeCell ref="A50:A53"/>
    <mergeCell ref="A3:B4"/>
    <mergeCell ref="A46:A49"/>
    <mergeCell ref="A34:A37"/>
    <mergeCell ref="A38:A41"/>
    <mergeCell ref="A42:A45"/>
    <mergeCell ref="F3:H3"/>
    <mergeCell ref="C3:E3"/>
    <mergeCell ref="A182:A193"/>
    <mergeCell ref="A278:A289"/>
    <mergeCell ref="A230:A241"/>
    <mergeCell ref="A410:A421"/>
    <mergeCell ref="A398:A409"/>
    <mergeCell ref="A430:K430"/>
    <mergeCell ref="A429:K429"/>
    <mergeCell ref="A242:A253"/>
    <mergeCell ref="A424:B425"/>
    <mergeCell ref="A338:A349"/>
    <mergeCell ref="A350:A361"/>
    <mergeCell ref="A386:A397"/>
    <mergeCell ref="A374:A385"/>
    <mergeCell ref="A422:A423"/>
  </mergeCells>
  <phoneticPr fontId="5" type="noConversion"/>
  <pageMargins left="0.75" right="0.75" top="1" bottom="1" header="0" footer="0"/>
  <pageSetup paperSize="9" scale="55" orientation="landscape" r:id="rId1"/>
  <headerFooter alignWithMargins="0"/>
  <ignoredErrors>
    <ignoredError sqref="J30:K81 C5:I5 C21:I21 C30:I97 C6:K20 C98:K98 C99:I99 C100:I100 C101:I101 C22:I22 C102:I103 C104:I104 C105:I105 C23:I23 C24:C25 F24:F25 I24:I25 C106:K115 J116:K116 G116:H116 D116:E116 C117:K119 C116 F116 I116 J120:K120 G120:H120 D120:E120 C120 F120 I120 C26:H26 C27:I27 I26 C121:K121 I28:I29 F28:F29 C28:C29 L4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J45"/>
  <sheetViews>
    <sheetView showGridLines="0" workbookViewId="0">
      <selection activeCell="M41" sqref="M41"/>
    </sheetView>
  </sheetViews>
  <sheetFormatPr baseColWidth="10" defaultRowHeight="12.75" x14ac:dyDescent="0.2"/>
  <cols>
    <col min="10" max="10" width="9" customWidth="1"/>
  </cols>
  <sheetData>
    <row r="25" spans="1:10" x14ac:dyDescent="0.2">
      <c r="A25" s="109" t="s">
        <v>17</v>
      </c>
      <c r="B25" s="109"/>
      <c r="C25" s="109"/>
      <c r="D25" s="109"/>
      <c r="E25" s="109"/>
      <c r="F25" s="109"/>
      <c r="G25" s="109"/>
      <c r="H25" s="109"/>
      <c r="I25" s="109"/>
      <c r="J25" s="109"/>
    </row>
    <row r="44" spans="1:10" ht="4.5" customHeight="1" x14ac:dyDescent="0.2"/>
    <row r="45" spans="1:10" x14ac:dyDescent="0.2">
      <c r="A45" s="109" t="s">
        <v>17</v>
      </c>
      <c r="B45" s="109"/>
      <c r="C45" s="109"/>
      <c r="D45" s="109"/>
      <c r="E45" s="109"/>
      <c r="F45" s="109"/>
      <c r="G45" s="109"/>
      <c r="H45" s="1"/>
      <c r="I45" s="1"/>
      <c r="J45" s="1"/>
    </row>
  </sheetData>
  <mergeCells count="2">
    <mergeCell ref="A25:J25"/>
    <mergeCell ref="A45:G45"/>
  </mergeCells>
  <phoneticPr fontId="5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exportaciones_áreas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Comercio Exterior de Navarra. Exportaciones por Áreas Geográficas.</dc:title>
  <dc:subject>Exportaciones por Áreas Geográficas. Variaciones</dc:subject>
  <dc:creator>Navarro Miguel, Santiago (Inst. Estadística)</dc:creator>
  <dc:description>Variaciones sobre mes anterior y año anterior de las importaciones de Navarra, por áreas geográficas.</dc:description>
  <cp:lastModifiedBy>x050248</cp:lastModifiedBy>
  <cp:lastPrinted>2003-11-04T12:12:44Z</cp:lastPrinted>
  <dcterms:created xsi:type="dcterms:W3CDTF">2000-04-12T10:32:58Z</dcterms:created>
  <dcterms:modified xsi:type="dcterms:W3CDTF">2024-04-19T06:37:56Z</dcterms:modified>
</cp:coreProperties>
</file>